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385" yWindow="-15" windowWidth="14460" windowHeight="12675" activeTab="1"/>
  </bookViews>
  <sheets>
    <sheet name="PAAP 2025" sheetId="9" r:id="rId1"/>
    <sheet name="Anexa PAAP_achizitii dir_2025" sheetId="10" r:id="rId2"/>
  </sheets>
  <definedNames>
    <definedName name="_xlnm.Print_Titles" localSheetId="1">'Anexa PAAP_achizitii dir_2025'!$15:$16</definedName>
  </definedNames>
  <calcPr calcId="144525"/>
</workbook>
</file>

<file path=xl/calcChain.xml><?xml version="1.0" encoding="utf-8"?>
<calcChain xmlns="http://schemas.openxmlformats.org/spreadsheetml/2006/main">
  <c r="E79" i="10" l="1"/>
  <c r="D79" i="10"/>
  <c r="E65" i="10"/>
  <c r="D65" i="10"/>
  <c r="E31" i="10"/>
  <c r="D31" i="10"/>
  <c r="E39" i="10"/>
  <c r="D39" i="10"/>
  <c r="E37" i="10"/>
  <c r="E36" i="10"/>
  <c r="D35" i="10"/>
  <c r="E35" i="10" l="1"/>
  <c r="E34" i="10" l="1"/>
  <c r="E30" i="10"/>
  <c r="E29" i="10"/>
  <c r="E26" i="10"/>
  <c r="E21" i="10"/>
  <c r="E19" i="10" l="1"/>
  <c r="D19" i="10"/>
  <c r="E71" i="10"/>
  <c r="E77" i="10"/>
  <c r="D74" i="10"/>
  <c r="D76" i="10"/>
  <c r="D77" i="10"/>
  <c r="E70" i="10" l="1"/>
  <c r="E11" i="9"/>
  <c r="D23" i="10" l="1"/>
  <c r="E23" i="10"/>
  <c r="E59" i="10"/>
  <c r="E58" i="10" s="1"/>
  <c r="D59" i="10"/>
  <c r="D58" i="10" s="1"/>
  <c r="E61" i="10"/>
  <c r="D62" i="10"/>
  <c r="D61" i="10" s="1"/>
  <c r="E63" i="10"/>
  <c r="D64" i="10"/>
  <c r="D63" i="10" s="1"/>
  <c r="E73" i="10" l="1"/>
  <c r="D73" i="10" s="1"/>
  <c r="D69" i="10"/>
  <c r="D57" i="10"/>
  <c r="D54" i="10"/>
  <c r="D10" i="9" l="1"/>
  <c r="E68" i="10"/>
  <c r="D68" i="10"/>
  <c r="E53" i="10"/>
  <c r="D53" i="10"/>
  <c r="E75" i="10"/>
  <c r="D75" i="10" s="1"/>
  <c r="D71" i="10"/>
  <c r="D70" i="10" s="1"/>
  <c r="E56" i="10"/>
  <c r="E55" i="10" s="1"/>
  <c r="E33" i="10"/>
  <c r="E28" i="10" l="1"/>
  <c r="E25" i="10"/>
  <c r="E18" i="10" s="1"/>
  <c r="E10" i="9"/>
  <c r="D28" i="10" l="1"/>
  <c r="D25" i="10" l="1"/>
  <c r="D56" i="10" l="1"/>
  <c r="D55" i="10" s="1"/>
  <c r="D33" i="10" l="1"/>
  <c r="D18" i="10" s="1"/>
</calcChain>
</file>

<file path=xl/sharedStrings.xml><?xml version="1.0" encoding="utf-8"?>
<sst xmlns="http://schemas.openxmlformats.org/spreadsheetml/2006/main" count="186" uniqueCount="138">
  <si>
    <t>APROB,</t>
  </si>
  <si>
    <t>Nr. crt.</t>
  </si>
  <si>
    <t xml:space="preserve">Cod CPV
</t>
  </si>
  <si>
    <t>Buget de Stat</t>
  </si>
  <si>
    <t>Carburanţi si lubrifianţi - art. 20.01.05</t>
  </si>
  <si>
    <t>Piese de schimb - art. 20.01.06</t>
  </si>
  <si>
    <t>ACHIZIŢII PIESE SCHIMB AUTO</t>
  </si>
  <si>
    <t>Poşta, telecomunicaţii, radio, tv, internet - art. 20.01.08</t>
  </si>
  <si>
    <t>SERVICII POŞTALE</t>
  </si>
  <si>
    <t>Alte bunuri şi servicii pentru întreţinere şi funcţionare - art. 20.01.30</t>
  </si>
  <si>
    <t>SERVICII DE CURĂŢENIE</t>
  </si>
  <si>
    <t>ACHIZIŢII ALTE MATERIALE ŞI SERVICII DE INTREŢINERE ŞI FUNCŢIONARE</t>
  </si>
  <si>
    <t>SERVICII DE INTRETINERE SI REPARATII</t>
  </si>
  <si>
    <t>Bunuri de natura obiectelor de inventar - art. 20.05.30</t>
  </si>
  <si>
    <t>ACHIZIŢII MATERIALE DE NATURA OBIECTELOR DE INVENTAR</t>
  </si>
  <si>
    <t>Deplasări interne, detaşări, transferări -art. 20.06.01</t>
  </si>
  <si>
    <t>SERVICII CAZARE,TRANSPORT DEPLASĂRI</t>
  </si>
  <si>
    <t>ACHIZIŢII ABONAMENTE PRESA ŞI 
PUBLICAŢII DE SPECIALITATE</t>
  </si>
  <si>
    <t>SERVICII DE PREGĂTIRE ŞI FORMARE PROFESIONALĂ</t>
  </si>
  <si>
    <t>Prime de asigurare non-viaţă (RCA, CASCO)-art.20.30.03</t>
  </si>
  <si>
    <t>SERVICII ASIGURĂRI AUTO</t>
  </si>
  <si>
    <t>Chirii-art.20.30.04</t>
  </si>
  <si>
    <t>Alte cheltuieli cu bunuri şi servicii-art.20.30.30</t>
  </si>
  <si>
    <t>ALTE CHELTUIELI CU BUNURI SI SERVICII</t>
  </si>
  <si>
    <t>Elaborat</t>
  </si>
  <si>
    <t>TITLUL II BUNURI  ŞI SERVICII - 20</t>
  </si>
  <si>
    <t>Materiale pentru curăţenie - art. 20.01.02</t>
  </si>
  <si>
    <t>Incălzit, iluminat şi forta motrică - art.20.01.03</t>
  </si>
  <si>
    <t>Apă, canal şi salubritate - art. 20.01.04</t>
  </si>
  <si>
    <t>CARTUSE TONER</t>
  </si>
  <si>
    <t>SERVICII DE MEDICINA MUNCII</t>
  </si>
  <si>
    <t>85147000-1 SERVICII DE MEDICINA MUNCII</t>
  </si>
  <si>
    <t xml:space="preserve">   Bunuri şi servicii -20.01</t>
  </si>
  <si>
    <t xml:space="preserve">   Cărţi, publicaţii şi materiale documentare - art. 20.11</t>
  </si>
  <si>
    <t xml:space="preserve">   Pregătire profesională - art. 20.13</t>
  </si>
  <si>
    <t xml:space="preserve">   Bunuri de natura obiectelor de inventar -20.05</t>
  </si>
  <si>
    <t xml:space="preserve">   Deplasari, detasari, transferuri - 20.06</t>
  </si>
  <si>
    <t xml:space="preserve">   Alte cheltuieli - 20.30</t>
  </si>
  <si>
    <t>COD CPV</t>
  </si>
  <si>
    <t xml:space="preserve">Modalitatea de derulare a pocedurii de atribuire </t>
  </si>
  <si>
    <t>Nr. Crt.</t>
  </si>
  <si>
    <t>Furnituri de birou - art. 20.01.01</t>
  </si>
  <si>
    <t>64112000-4 SERVICII POSTALE DE DISTRIBUIRE A CORESPONDENȚEI</t>
  </si>
  <si>
    <t>64200000-8 SERVICII DE TELECOMUNICAȚII</t>
  </si>
  <si>
    <t>50110000-9 SERVICII DE REPARARE ȘI DE ÎNTREȚINEREA AUTOVEHICULELOR ȘI A ECHIPAMENTELOR CONEXE</t>
  </si>
  <si>
    <t xml:space="preserve">39831500-1 PRODUSE DE CURATAT PENTRU AUTOMOBILE   </t>
  </si>
  <si>
    <t xml:space="preserve">45453000-7 LUCRĂRI DE REPARAȚII GENERALE ȘI DE RENOVARE  </t>
  </si>
  <si>
    <t>55110000-4 SERVICII DE CAZARE LA HOTEL</t>
  </si>
  <si>
    <t xml:space="preserve">22200000-2 ZIARE, REVISTE SPECIALIZATE, PERIODICE ȘI REVISTE </t>
  </si>
  <si>
    <t>80530000-8 SERVICII DE FORMARE PROFESIONALĂ</t>
  </si>
  <si>
    <t xml:space="preserve">66516100-1 SERVICII DE ASIGURARE DE RĂSPUNDERE CIVILĂ AUTO  </t>
  </si>
  <si>
    <t>UTILITATI - GAZ PENTRU RETELE PUBLICE</t>
  </si>
  <si>
    <t>UTILITATI - ELECTRICITATE</t>
  </si>
  <si>
    <t xml:space="preserve">  INSPECTOR ŞEF</t>
  </si>
  <si>
    <t>online/offline</t>
  </si>
  <si>
    <t>online</t>
  </si>
  <si>
    <t xml:space="preserve">   Pregătire profesională - art. 20.25</t>
  </si>
  <si>
    <t>65100000-4, DISTRIBUȚIE DE APĂ ȘI SERVICII CONEXE</t>
  </si>
  <si>
    <t>90511200-4, SERVICII DE COLECTARE A GUNOIULUI MENAJER</t>
  </si>
  <si>
    <t>66513100-0 SERVICII DE ASIGURARE PENTRU CHELTUIELI JURIDICE</t>
  </si>
  <si>
    <t>Obiectul achiziției directe</t>
  </si>
  <si>
    <t>Lei, fără TVA</t>
  </si>
  <si>
    <t>Sursa de finanțare</t>
  </si>
  <si>
    <t>Data estimată pentru finalizare</t>
  </si>
  <si>
    <t>Valoarea estimată a contractului de achiziție publică / acordului-cadru</t>
  </si>
  <si>
    <t>Procedura stabilită / instrumente specifice pentru derularea procesului de achiziție</t>
  </si>
  <si>
    <t>Data( luna) estimată pentru inițierea procedurii</t>
  </si>
  <si>
    <t>Data( luna) estimată pentru atribuirea contractului de achiziție publică / acordului-cadru</t>
  </si>
  <si>
    <t>ANEXA PRIVIND ACHIZIȚIILE DIRECTE</t>
  </si>
  <si>
    <t>Data estimată pentru inițiere</t>
  </si>
  <si>
    <t>PAPETARIE, ECHIPAMENTE ŞI ALTE ARTICOLE DE BIROU</t>
  </si>
  <si>
    <t>MATERIALE CURĂȚENIE</t>
  </si>
  <si>
    <t>SERVICII DE SALUBRITATE</t>
  </si>
  <si>
    <t>UTILITĂȚI - APA SI SERVICII CONEXE</t>
  </si>
  <si>
    <t>34300000-0 - PIESE ȘI ACCESORII PENTRU VEHICULE ȘI MOTOARE DE VEHICULE</t>
  </si>
  <si>
    <t>SERVICII DE TELEFONIE FIXĂ</t>
  </si>
  <si>
    <t>90910000-9 SERVICII DE CURĂȚENIE</t>
  </si>
  <si>
    <t>SERVICII DE MONITORIZARE SISTEME ALARMĂ</t>
  </si>
  <si>
    <t xml:space="preserve">79711000-1 SERVICII DE MONITORIZARE A SISTEMELOR DE ALARMĂ </t>
  </si>
  <si>
    <t>SERVICII DE ÎNTRETINERE ȘI ASISTENȚĂ TEHNICĂ PROGRAM INFORMATIC CONTABILITATE</t>
  </si>
  <si>
    <t>72261000-2 SERVICII DE ASISTENȚĂ TEHNICĂ PENTRU SOFTWARE</t>
  </si>
  <si>
    <t>FURNIZARE VINIETE AUTO</t>
  </si>
  <si>
    <t>22453000-0 VINIETE DE AUTOMOBILE</t>
  </si>
  <si>
    <t>SERVICII REPARAŢII/REVIZII AUTO</t>
  </si>
  <si>
    <t>SERVICII DE INSPECȚIE ȘI TESTARE TEHNICĂ ITP</t>
  </si>
  <si>
    <t>71630000-3 SERVICII DE INSPECȚIE ȘI TESTARE TEHNICĂ</t>
  </si>
  <si>
    <t>Lei, cu TVA</t>
  </si>
  <si>
    <t>Lei, fară TVA</t>
  </si>
  <si>
    <t xml:space="preserve">   Protecția muncii - art. 20.14</t>
  </si>
  <si>
    <t xml:space="preserve">   Reparații curente -20.02</t>
  </si>
  <si>
    <t>30125100-2 CARTUȘE DE TONER</t>
  </si>
  <si>
    <t>39831240-0 PRODUSE DE CURĂȚENIE</t>
  </si>
  <si>
    <t>09121200-5, GAZ PENTRU RETELELE PUBLICE</t>
  </si>
  <si>
    <t>09310000-5, ELECTRICITATE</t>
  </si>
  <si>
    <t>09132100-4 BENZINA FARA PLUMB                                09134200-9 MOTORINĂ</t>
  </si>
  <si>
    <t>Buget de stat</t>
  </si>
  <si>
    <t>APROBAT,</t>
  </si>
  <si>
    <t>30190000-1 ACCESORII BIROU, 30192700-8 PAPETĂRIE, 39292400-9 INSTRUMENTE DE SCRIS</t>
  </si>
  <si>
    <t>CHELTUIELI JUDICIARE ȘI EXTRAJUDICIARE DERIVATE DIN ACȚIUNI ÎN REPREZENTAREA INTERESELOR STATULUI, POTRIVIT DISPOZIȚIILOR LEGALE</t>
  </si>
  <si>
    <t>Valoarea estimată  Lei, cu TVA</t>
  </si>
  <si>
    <t>30190000-7 DIVERSE MAȘINI, ECHIPAMENTE ȘI ACCESORII DE BIROU</t>
  </si>
  <si>
    <t>Persoana resposabilă cu aplicarea procedurii de atribuire</t>
  </si>
  <si>
    <t>Tipul și obiectul contractului de achiziție publică / acordului-cadru</t>
  </si>
  <si>
    <t>CHIRII</t>
  </si>
  <si>
    <t>BOTEZATU ELIZA</t>
  </si>
  <si>
    <t>Teleanu Cristina</t>
  </si>
  <si>
    <t>CARBURANTI</t>
  </si>
  <si>
    <t>FORMULARE TIPIZATE</t>
  </si>
  <si>
    <t>22458000-5 IMPRIMATE LA COMANDA</t>
  </si>
  <si>
    <t>SERVICII PAZA</t>
  </si>
  <si>
    <t>79713000-5 - SERVICII DE PAZA SI PROTECTIE</t>
  </si>
  <si>
    <t>SERVICII DE VULCANIZARE</t>
  </si>
  <si>
    <t>50116500-6 - SERVICII DE REPARARE A PNEURILOR, INCLUSIV MONTARE SI ECHILIBRARE</t>
  </si>
  <si>
    <t>SERVICE SISTEM ALARMA</t>
  </si>
  <si>
    <t>50610000-4 - SERVICII DE REPARARE SI DE INTRETINERE A ECHIPAMENTULUI DE SECURITATE</t>
  </si>
  <si>
    <t>ABONAMENT PACHET SERVICI PURIFICATOR LA FANTANA</t>
  </si>
  <si>
    <t>51514110-2- SERVICII DE INSTALARE DE UTILAJE SI APARATE DE FILTRARE SAU DE PURIFICARE A APEI</t>
  </si>
  <si>
    <t>SERVICII DE SPALATORIE AUTO</t>
  </si>
  <si>
    <t>90917000-8- SERVICII DE CURATARE A ECHIPAMENTULUI DE TRANSPORT</t>
  </si>
  <si>
    <t>SERVICII DE INCHIRIERE</t>
  </si>
  <si>
    <t>70310000-7 - SERVICII DE INCHIRIERE SAU DE VANZARE DE IMOBILE</t>
  </si>
  <si>
    <t>Reparatii capitale aferente activelor fixe - 71.03</t>
  </si>
  <si>
    <t>PROGRAMUL  ANUAL AL  ACHIZIŢIILOR PUBLICE -  AN 2025</t>
  </si>
  <si>
    <t>PROGRAMUL  ANUAL AL  ACHIZIŢIILOR PUBLICE - AN 2025</t>
  </si>
  <si>
    <t>NR.10.606/31.12.2025</t>
  </si>
  <si>
    <t>Reparatii capitale aferente activlor fixe 71.03</t>
  </si>
  <si>
    <t>EXECUTIE LUCRARI SUPLIMENTARE LA OBIECTIVUL DE INVESTITII "REABILITARE TERMICA PENTRU CRESTEREA EFICIENTEI ENERGETICE A INSPECTORATULUI TERITORIAL DE MUNCA VRANCEA”</t>
  </si>
  <si>
    <t xml:space="preserve">45200000-9  Lucrari de constructii complete sau partiale si lucrari publice                                                                        </t>
  </si>
  <si>
    <t>procedura simplificata</t>
  </si>
  <si>
    <t>SERVICII DE TELEFONIE MOBILA</t>
  </si>
  <si>
    <t>64212000-5 SERVICVII DE TELEFONIE MOBILA</t>
  </si>
  <si>
    <t>ALTE CHELTUEILI MATERIALE</t>
  </si>
  <si>
    <t>APA MINERALA CONF OUG99/2000</t>
  </si>
  <si>
    <t>15981000-8 APA MINERALA</t>
  </si>
  <si>
    <t>SERVICII DE ASITENTA TEHNICA DIN PARTEA DIRIGINTELUI DE SANTIER</t>
  </si>
  <si>
    <t>SERVICII COMPLETE SSM, COORDONATOR SSM, PSI (SU)</t>
  </si>
  <si>
    <t>71247000-1 SUPRAVEGHERE A LUCRARILOR DE CONSTRUCTII</t>
  </si>
  <si>
    <t>71317000-3 SERVICII DE CONSULTANTA IN PROTECTIA CONTRA RISCURILOR SI IN CONTROLUL RISCURILOR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</si>
</sst>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name val="Trebuchet MS"/>
      <family val="2"/>
    </font>
    <font>
      <sz val="10"/>
      <name val="Trebuchet MS"/>
      <family val="2"/>
    </font>
    <font>
      <sz val="10"/>
      <color indexed="8"/>
      <name val="Trebuchet MS"/>
      <family val="2"/>
    </font>
    <font>
      <b/>
      <sz val="10"/>
      <color indexed="8"/>
      <name val="Trebuchet MS"/>
      <family val="2"/>
    </font>
    <font>
      <b/>
      <i/>
      <sz val="10"/>
      <name val="Trebuchet MS"/>
      <family val="2"/>
    </font>
    <font>
      <sz val="10"/>
      <color theme="1"/>
      <name val="Calibri"/>
      <family val="2"/>
      <charset val="238"/>
      <scheme val="minor"/>
    </font>
    <font>
      <sz val="10"/>
      <color theme="1"/>
      <name val="Trebuchet MS"/>
      <family val="2"/>
    </font>
    <font>
      <i/>
      <sz val="10"/>
      <name val="Trebuchet MS"/>
      <family val="2"/>
    </font>
    <font>
      <sz val="11"/>
      <name val="Trebuchet MS"/>
      <family val="2"/>
    </font>
    <font>
      <sz val="11"/>
      <color indexed="8"/>
      <name val="Trebuchet MS"/>
      <family val="2"/>
    </font>
    <font>
      <b/>
      <sz val="11"/>
      <name val="Trebuchet MS"/>
      <family val="2"/>
    </font>
    <font>
      <b/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26">
    <xf numFmtId="0" fontId="0" fillId="0" borderId="0" xfId="0"/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justify"/>
    </xf>
    <xf numFmtId="0" fontId="5" fillId="0" borderId="0" xfId="0" applyFont="1" applyFill="1" applyBorder="1"/>
    <xf numFmtId="0" fontId="4" fillId="0" borderId="0" xfId="0" applyFont="1" applyFill="1" applyBorder="1"/>
    <xf numFmtId="0" fontId="4" fillId="0" borderId="0" xfId="0" applyFont="1" applyFill="1"/>
    <xf numFmtId="0" fontId="5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/>
    <xf numFmtId="0" fontId="3" fillId="0" borderId="0" xfId="0" applyFont="1" applyFill="1" applyBorder="1" applyAlignment="1">
      <alignment vertical="center"/>
    </xf>
    <xf numFmtId="0" fontId="6" fillId="0" borderId="16" xfId="0" applyFont="1" applyFill="1" applyBorder="1" applyAlignment="1">
      <alignment vertical="center"/>
    </xf>
    <xf numFmtId="4" fontId="4" fillId="0" borderId="1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4" fontId="4" fillId="0" borderId="7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4" fontId="4" fillId="0" borderId="0" xfId="0" quotePrefix="1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0" fillId="0" borderId="0" xfId="0" applyFont="1" applyFill="1" applyBorder="1"/>
    <xf numFmtId="4" fontId="10" fillId="0" borderId="0" xfId="0" applyNumberFormat="1" applyFont="1" applyFill="1" applyBorder="1"/>
    <xf numFmtId="0" fontId="4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4" fontId="4" fillId="0" borderId="0" xfId="0" applyNumberFormat="1" applyFont="1" applyFill="1" applyBorder="1"/>
    <xf numFmtId="0" fontId="5" fillId="0" borderId="0" xfId="0" applyFont="1" applyFill="1"/>
    <xf numFmtId="4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4" fillId="0" borderId="0" xfId="0" applyFont="1" applyFill="1" applyAlignment="1">
      <alignment vertical="center"/>
    </xf>
    <xf numFmtId="4" fontId="4" fillId="0" borderId="0" xfId="0" applyNumberFormat="1" applyFont="1" applyFill="1"/>
    <xf numFmtId="0" fontId="3" fillId="0" borderId="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4" fontId="4" fillId="0" borderId="35" xfId="0" applyNumberFormat="1" applyFont="1" applyFill="1" applyBorder="1" applyAlignment="1">
      <alignment horizontal="center" vertical="center" wrapText="1"/>
    </xf>
    <xf numFmtId="4" fontId="4" fillId="0" borderId="36" xfId="0" applyNumberFormat="1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left" vertical="center" wrapText="1"/>
    </xf>
    <xf numFmtId="0" fontId="4" fillId="0" borderId="35" xfId="0" applyFont="1" applyFill="1" applyBorder="1" applyAlignment="1">
      <alignment horizontal="left" vertical="center" wrapText="1"/>
    </xf>
    <xf numFmtId="0" fontId="4" fillId="0" borderId="38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left" vertical="center" wrapText="1"/>
    </xf>
    <xf numFmtId="4" fontId="7" fillId="0" borderId="3" xfId="0" applyNumberFormat="1" applyFont="1" applyFill="1" applyBorder="1" applyAlignment="1">
      <alignment vertical="center" wrapText="1"/>
    </xf>
    <xf numFmtId="0" fontId="4" fillId="0" borderId="36" xfId="0" applyFont="1" applyFill="1" applyBorder="1" applyAlignment="1">
      <alignment horizontal="left" vertical="center" wrapText="1"/>
    </xf>
    <xf numFmtId="4" fontId="7" fillId="3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4" fillId="0" borderId="41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left" vertical="center" wrapText="1"/>
    </xf>
    <xf numFmtId="0" fontId="4" fillId="0" borderId="43" xfId="0" applyFont="1" applyFill="1" applyBorder="1" applyAlignment="1">
      <alignment horizontal="center" vertical="center"/>
    </xf>
    <xf numFmtId="0" fontId="4" fillId="0" borderId="44" xfId="0" applyFont="1" applyFill="1" applyBorder="1" applyAlignment="1">
      <alignment horizontal="left" vertical="center" wrapText="1"/>
    </xf>
    <xf numFmtId="0" fontId="4" fillId="0" borderId="45" xfId="0" applyFont="1" applyFill="1" applyBorder="1" applyAlignment="1">
      <alignment horizontal="center" vertical="center"/>
    </xf>
    <xf numFmtId="0" fontId="4" fillId="0" borderId="46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left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vertical="center" wrapText="1"/>
    </xf>
    <xf numFmtId="0" fontId="4" fillId="0" borderId="29" xfId="0" applyFont="1" applyFill="1" applyBorder="1" applyAlignment="1">
      <alignment horizontal="left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vertical="center"/>
    </xf>
    <xf numFmtId="4" fontId="3" fillId="4" borderId="3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left" vertical="top" wrapText="1"/>
    </xf>
    <xf numFmtId="0" fontId="3" fillId="4" borderId="9" xfId="0" applyFont="1" applyFill="1" applyBorder="1" applyAlignment="1">
      <alignment vertical="center"/>
    </xf>
    <xf numFmtId="4" fontId="3" fillId="4" borderId="9" xfId="0" applyNumberFormat="1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9" fillId="0" borderId="35" xfId="0" applyFont="1" applyBorder="1" applyAlignment="1">
      <alignment horizontal="left" vertical="top" wrapText="1"/>
    </xf>
    <xf numFmtId="0" fontId="3" fillId="0" borderId="7" xfId="0" applyFont="1" applyFill="1" applyBorder="1" applyAlignment="1">
      <alignment horizontal="center" vertical="center" wrapText="1"/>
    </xf>
    <xf numFmtId="4" fontId="7" fillId="3" borderId="29" xfId="0" applyNumberFormat="1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vertical="center" wrapText="1"/>
    </xf>
    <xf numFmtId="4" fontId="3" fillId="4" borderId="3" xfId="0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left" vertical="center" wrapText="1"/>
    </xf>
    <xf numFmtId="4" fontId="7" fillId="3" borderId="29" xfId="0" applyNumberFormat="1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vertical="center"/>
    </xf>
    <xf numFmtId="4" fontId="3" fillId="4" borderId="3" xfId="0" applyNumberFormat="1" applyFont="1" applyFill="1" applyBorder="1" applyAlignment="1">
      <alignment horizontal="center"/>
    </xf>
    <xf numFmtId="0" fontId="3" fillId="4" borderId="3" xfId="0" applyFont="1" applyFill="1" applyBorder="1" applyAlignment="1"/>
    <xf numFmtId="4" fontId="3" fillId="4" borderId="29" xfId="0" applyNumberFormat="1" applyFont="1" applyFill="1" applyBorder="1" applyAlignment="1">
      <alignment horizontal="center"/>
    </xf>
    <xf numFmtId="0" fontId="3" fillId="4" borderId="29" xfId="0" applyFont="1" applyFill="1" applyBorder="1" applyAlignment="1"/>
    <xf numFmtId="0" fontId="4" fillId="0" borderId="47" xfId="0" applyFont="1" applyFill="1" applyBorder="1" applyAlignment="1">
      <alignment horizontal="center" vertical="center"/>
    </xf>
    <xf numFmtId="0" fontId="9" fillId="0" borderId="35" xfId="0" applyFont="1" applyBorder="1" applyAlignment="1">
      <alignment vertical="center" wrapText="1"/>
    </xf>
    <xf numFmtId="4" fontId="3" fillId="4" borderId="31" xfId="0" applyNumberFormat="1" applyFont="1" applyFill="1" applyBorder="1" applyAlignment="1">
      <alignment horizontal="center" vertical="center"/>
    </xf>
    <xf numFmtId="0" fontId="3" fillId="4" borderId="31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14" fontId="4" fillId="0" borderId="36" xfId="0" applyNumberFormat="1" applyFont="1" applyFill="1" applyBorder="1" applyAlignment="1">
      <alignment horizontal="center" vertical="center" wrapText="1"/>
    </xf>
    <xf numFmtId="14" fontId="4" fillId="0" borderId="40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28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4" fontId="4" fillId="0" borderId="22" xfId="0" applyNumberFormat="1" applyFont="1" applyFill="1" applyBorder="1" applyAlignment="1">
      <alignment horizontal="center" vertical="center" wrapText="1"/>
    </xf>
    <xf numFmtId="14" fontId="4" fillId="0" borderId="23" xfId="0" applyNumberFormat="1" applyFont="1" applyFill="1" applyBorder="1" applyAlignment="1">
      <alignment horizontal="center" vertical="center" wrapText="1"/>
    </xf>
    <xf numFmtId="4" fontId="7" fillId="0" borderId="3" xfId="0" applyNumberFormat="1" applyFont="1" applyFill="1" applyBorder="1" applyAlignment="1">
      <alignment horizontal="center" vertical="center" wrapText="1"/>
    </xf>
    <xf numFmtId="4" fontId="7" fillId="0" borderId="26" xfId="0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29" xfId="0" applyFont="1" applyFill="1" applyBorder="1" applyAlignment="1">
      <alignment horizontal="center"/>
    </xf>
    <xf numFmtId="0" fontId="3" fillId="4" borderId="30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/>
    </xf>
    <xf numFmtId="14" fontId="4" fillId="0" borderId="7" xfId="0" applyNumberFormat="1" applyFont="1" applyFill="1" applyBorder="1" applyAlignment="1">
      <alignment horizontal="center" vertical="center" wrapText="1"/>
    </xf>
    <xf numFmtId="14" fontId="4" fillId="0" borderId="27" xfId="0" applyNumberFormat="1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/>
    </xf>
    <xf numFmtId="0" fontId="3" fillId="4" borderId="3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justify"/>
    </xf>
    <xf numFmtId="0" fontId="11" fillId="0" borderId="0" xfId="0" applyFont="1" applyFill="1"/>
    <xf numFmtId="0" fontId="12" fillId="0" borderId="0" xfId="0" applyFont="1" applyFill="1" applyBorder="1" applyAlignment="1">
      <alignment horizontal="left" vertical="center"/>
    </xf>
    <xf numFmtId="0" fontId="4" fillId="0" borderId="3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/>
    </xf>
    <xf numFmtId="0" fontId="3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" fontId="7" fillId="3" borderId="31" xfId="0" applyNumberFormat="1" applyFont="1" applyFill="1" applyBorder="1" applyAlignment="1">
      <alignment horizontal="right" vertical="center" wrapText="1"/>
    </xf>
    <xf numFmtId="0" fontId="7" fillId="0" borderId="31" xfId="0" applyFont="1" applyFill="1" applyBorder="1" applyAlignment="1">
      <alignment vertical="center" wrapText="1"/>
    </xf>
    <xf numFmtId="0" fontId="7" fillId="0" borderId="32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/>
    </xf>
    <xf numFmtId="4" fontId="4" fillId="0" borderId="12" xfId="0" applyNumberFormat="1" applyFont="1" applyFill="1" applyBorder="1" applyAlignment="1">
      <alignment vertical="center"/>
    </xf>
    <xf numFmtId="4" fontId="4" fillId="0" borderId="12" xfId="0" applyNumberFormat="1" applyFont="1" applyFill="1" applyBorder="1" applyAlignment="1">
      <alignment horizontal="right" vertical="center" wrapText="1"/>
    </xf>
    <xf numFmtId="14" fontId="4" fillId="0" borderId="12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horizontal="center" vertical="center" wrapText="1"/>
    </xf>
    <xf numFmtId="17" fontId="4" fillId="0" borderId="0" xfId="0" applyNumberFormat="1" applyFont="1" applyBorder="1" applyAlignment="1">
      <alignment vertical="center" wrapText="1"/>
    </xf>
    <xf numFmtId="17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4" fontId="7" fillId="3" borderId="31" xfId="0" applyNumberFormat="1" applyFont="1" applyFill="1" applyBorder="1" applyAlignment="1">
      <alignment vertical="center" wrapText="1"/>
    </xf>
    <xf numFmtId="0" fontId="4" fillId="0" borderId="48" xfId="0" applyFont="1" applyFill="1" applyBorder="1" applyAlignment="1">
      <alignment horizontal="center" vertical="center"/>
    </xf>
    <xf numFmtId="14" fontId="4" fillId="0" borderId="13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7" xfId="0" applyBorder="1" applyAlignment="1">
      <alignment wrapText="1"/>
    </xf>
    <xf numFmtId="4" fontId="7" fillId="3" borderId="31" xfId="0" applyNumberFormat="1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center"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left" wrapText="1"/>
    </xf>
    <xf numFmtId="4" fontId="4" fillId="4" borderId="1" xfId="0" applyNumberFormat="1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left" vertical="center" wrapText="1"/>
    </xf>
    <xf numFmtId="0" fontId="7" fillId="0" borderId="33" xfId="0" applyFont="1" applyFill="1" applyBorder="1" applyAlignment="1">
      <alignment horizontal="left" vertical="center" wrapText="1"/>
    </xf>
    <xf numFmtId="0" fontId="7" fillId="0" borderId="48" xfId="0" applyFont="1" applyFill="1" applyBorder="1" applyAlignment="1">
      <alignment horizontal="left" vertical="center" wrapText="1"/>
    </xf>
    <xf numFmtId="0" fontId="7" fillId="0" borderId="3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4" borderId="48" xfId="0" applyFont="1" applyFill="1" applyBorder="1" applyAlignment="1">
      <alignment horizontal="left" vertical="center"/>
    </xf>
    <xf numFmtId="0" fontId="3" fillId="4" borderId="3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7" fillId="0" borderId="47" xfId="0" applyFont="1" applyFill="1" applyBorder="1" applyAlignment="1">
      <alignment horizontal="left" vertical="center" wrapText="1"/>
    </xf>
    <xf numFmtId="0" fontId="7" fillId="0" borderId="29" xfId="0" applyFont="1" applyFill="1" applyBorder="1" applyAlignment="1">
      <alignment horizontal="left" vertical="center" wrapText="1"/>
    </xf>
    <xf numFmtId="0" fontId="7" fillId="0" borderId="50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left" vertical="center" wrapText="1"/>
    </xf>
    <xf numFmtId="0" fontId="7" fillId="0" borderId="5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4" fontId="7" fillId="0" borderId="8" xfId="0" applyNumberFormat="1" applyFont="1" applyFill="1" applyBorder="1" applyAlignment="1">
      <alignment horizontal="left" vertical="center" wrapText="1"/>
    </xf>
    <xf numFmtId="4" fontId="7" fillId="0" borderId="9" xfId="0" applyNumberFormat="1" applyFont="1" applyFill="1" applyBorder="1" applyAlignment="1">
      <alignment horizontal="left" vertical="center" wrapText="1"/>
    </xf>
    <xf numFmtId="0" fontId="3" fillId="4" borderId="47" xfId="0" applyFont="1" applyFill="1" applyBorder="1" applyAlignment="1">
      <alignment horizontal="left"/>
    </xf>
    <xf numFmtId="0" fontId="3" fillId="4" borderId="29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4" borderId="49" xfId="0" applyFont="1" applyFill="1" applyBorder="1" applyAlignment="1">
      <alignment horizontal="left" vertical="center"/>
    </xf>
    <xf numFmtId="0" fontId="3" fillId="4" borderId="53" xfId="0" applyFont="1" applyFill="1" applyBorder="1" applyAlignment="1">
      <alignment horizontal="left" vertical="center"/>
    </xf>
    <xf numFmtId="0" fontId="14" fillId="4" borderId="54" xfId="0" applyFont="1" applyFill="1" applyBorder="1" applyAlignment="1">
      <alignment horizontal="left"/>
    </xf>
    <xf numFmtId="0" fontId="14" fillId="4" borderId="52" xfId="0" applyFont="1" applyFill="1" applyBorder="1" applyAlignment="1">
      <alignment horizontal="left"/>
    </xf>
    <xf numFmtId="0" fontId="3" fillId="0" borderId="13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left" vertical="center" wrapText="1"/>
    </xf>
    <xf numFmtId="0" fontId="8" fillId="5" borderId="15" xfId="0" applyFont="1" applyFill="1" applyBorder="1"/>
    <xf numFmtId="0" fontId="8" fillId="5" borderId="25" xfId="0" applyFont="1" applyFill="1" applyBorder="1"/>
    <xf numFmtId="0" fontId="3" fillId="0" borderId="21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7" fillId="0" borderId="47" xfId="0" applyFont="1" applyFill="1" applyBorder="1" applyAlignment="1">
      <alignment horizontal="left" vertical="center"/>
    </xf>
    <xf numFmtId="0" fontId="7" fillId="0" borderId="29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49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vertical="center" wrapText="1"/>
    </xf>
    <xf numFmtId="4" fontId="4" fillId="0" borderId="12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3" fillId="0" borderId="55" xfId="0" applyFont="1" applyFill="1" applyBorder="1" applyAlignment="1">
      <alignment horizontal="left" vertical="center"/>
    </xf>
    <xf numFmtId="4" fontId="3" fillId="3" borderId="55" xfId="0" applyNumberFormat="1" applyFont="1" applyFill="1" applyBorder="1" applyAlignment="1">
      <alignment horizontal="center" vertical="center" wrapText="1"/>
    </xf>
    <xf numFmtId="4" fontId="4" fillId="3" borderId="55" xfId="0" applyNumberFormat="1" applyFont="1" applyFill="1" applyBorder="1" applyAlignment="1">
      <alignment horizontal="center" vertical="center" wrapText="1"/>
    </xf>
    <xf numFmtId="4" fontId="4" fillId="0" borderId="55" xfId="0" applyNumberFormat="1" applyFont="1" applyFill="1" applyBorder="1" applyAlignment="1">
      <alignment horizontal="center" vertical="center" wrapText="1"/>
    </xf>
    <xf numFmtId="14" fontId="4" fillId="0" borderId="55" xfId="0" applyNumberFormat="1" applyFont="1" applyFill="1" applyBorder="1" applyAlignment="1">
      <alignment horizontal="center" vertical="center" wrapText="1"/>
    </xf>
    <xf numFmtId="0" fontId="4" fillId="0" borderId="55" xfId="0" applyFont="1" applyFill="1" applyBorder="1" applyAlignment="1">
      <alignment horizontal="center" vertical="center"/>
    </xf>
    <xf numFmtId="0" fontId="4" fillId="0" borderId="55" xfId="0" applyFont="1" applyFill="1" applyBorder="1" applyAlignment="1">
      <alignment horizontal="left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colors>
    <mruColors>
      <color rgb="FFFFCCFF"/>
      <color rgb="FFFF99FF"/>
      <color rgb="FFCCECFF"/>
      <color rgb="FF99CC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552451</xdr:colOff>
      <xdr:row>0</xdr:row>
      <xdr:rowOff>0</xdr:rowOff>
    </xdr:from>
    <xdr:to>
      <xdr:col>6</xdr:col>
      <xdr:colOff>28576</xdr:colOff>
      <xdr:row>2</xdr:row>
      <xdr:rowOff>152401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847726" y="152401"/>
          <a:ext cx="51435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ro-RO" sz="1050" b="0" i="0" u="none" strike="noStrike" baseline="0">
              <a:solidFill>
                <a:srgbClr val="000000"/>
              </a:solidFill>
              <a:latin typeface="Trebuchet MS" pitchFamily="34" charset="0"/>
            </a:rPr>
            <a:t>MINISTERUL MUNCII,FAMILIEI, TINERETULUI ȘI SOLIDARITĂȚII SOCIALE</a:t>
          </a:r>
        </a:p>
        <a:p>
          <a:pPr algn="l" rtl="0">
            <a:defRPr sz="1000"/>
          </a:pPr>
          <a:r>
            <a:rPr lang="ro-RO" sz="1000" b="0" i="0" u="none" strike="noStrike" baseline="0">
              <a:solidFill>
                <a:srgbClr val="000000"/>
              </a:solidFill>
              <a:latin typeface="Trebuchet MS" pitchFamily="34" charset="0"/>
            </a:rPr>
            <a:t>INSPECŢIA</a:t>
          </a:r>
          <a:r>
            <a:rPr lang="ro-RO" sz="1050" b="0" i="0" u="none" strike="noStrike" baseline="0">
              <a:solidFill>
                <a:srgbClr val="000000"/>
              </a:solidFill>
              <a:latin typeface="Trebuchet MS" pitchFamily="34" charset="0"/>
            </a:rPr>
            <a:t> MUNCII</a:t>
          </a:r>
          <a:endParaRPr lang="en-US" sz="1050" b="0" i="0" u="none" strike="noStrike" baseline="0">
            <a:solidFill>
              <a:srgbClr val="000000"/>
            </a:solidFill>
            <a:latin typeface="Trebuchet MS" pitchFamily="34" charset="0"/>
          </a:endParaRPr>
        </a:p>
        <a:p>
          <a:pPr algn="l" rtl="0">
            <a:defRPr sz="1000"/>
          </a:pPr>
          <a:r>
            <a:rPr lang="en-US" sz="1050" b="0" i="0" u="none" strike="noStrike" baseline="0">
              <a:solidFill>
                <a:srgbClr val="000000"/>
              </a:solidFill>
              <a:latin typeface="Trebuchet MS" pitchFamily="34" charset="0"/>
            </a:rPr>
            <a:t>INSPECTORATUL TERITORIAL DE MUNC</a:t>
          </a:r>
          <a:r>
            <a:rPr lang="ro-RO" sz="1050" b="0" i="0" u="none" strike="noStrike" baseline="0">
              <a:solidFill>
                <a:srgbClr val="000000"/>
              </a:solidFill>
              <a:latin typeface="Trebuchet MS" pitchFamily="34" charset="0"/>
            </a:rPr>
            <a:t>Ă</a:t>
          </a:r>
          <a:r>
            <a:rPr lang="en-US" sz="1050" b="0" i="0" u="none" strike="noStrike" baseline="0">
              <a:solidFill>
                <a:srgbClr val="000000"/>
              </a:solidFill>
              <a:latin typeface="Trebuchet MS" pitchFamily="34" charset="0"/>
            </a:rPr>
            <a:t> GALA</a:t>
          </a:r>
          <a:r>
            <a:rPr lang="ro-RO" sz="1050" b="0" i="0" u="none" strike="noStrike" baseline="0">
              <a:solidFill>
                <a:srgbClr val="000000"/>
              </a:solidFill>
              <a:latin typeface="Trebuchet MS" pitchFamily="34" charset="0"/>
            </a:rPr>
            <a:t>Ţ</a:t>
          </a:r>
          <a:r>
            <a:rPr lang="en-US" sz="1050" b="0" i="0" u="none" strike="noStrike" baseline="0">
              <a:solidFill>
                <a:srgbClr val="000000"/>
              </a:solidFill>
              <a:latin typeface="Trebuchet MS" pitchFamily="34" charset="0"/>
            </a:rPr>
            <a:t>I</a:t>
          </a:r>
          <a:endParaRPr lang="en-US" sz="1050" b="0" i="0" u="none" strike="noStrike" baseline="0">
            <a:solidFill>
              <a:srgbClr val="000000"/>
            </a:solidFill>
            <a:latin typeface="Trebuchet MS" pitchFamily="34" charset="0"/>
            <a:cs typeface="Times New Roman"/>
          </a:endParaRPr>
        </a:p>
        <a:p>
          <a:pPr algn="l" rtl="0">
            <a:defRPr sz="1000"/>
          </a:pPr>
          <a:endParaRPr lang="en-US" sz="16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6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6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6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19050</xdr:colOff>
      <xdr:row>0</xdr:row>
      <xdr:rowOff>0</xdr:rowOff>
    </xdr:from>
    <xdr:to>
      <xdr:col>1</xdr:col>
      <xdr:colOff>523875</xdr:colOff>
      <xdr:row>2</xdr:row>
      <xdr:rowOff>66675</xdr:rowOff>
    </xdr:to>
    <xdr:pic>
      <xdr:nvPicPr>
        <xdr:cNvPr id="4" name="Picture 1" descr="C:\Users\rodica.balta\Desktop\LOGO_guvern.jpg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161925"/>
          <a:ext cx="5048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693963</xdr:colOff>
      <xdr:row>3</xdr:row>
      <xdr:rowOff>108857</xdr:rowOff>
    </xdr:from>
    <xdr:to>
      <xdr:col>6</xdr:col>
      <xdr:colOff>9525</xdr:colOff>
      <xdr:row>7</xdr:row>
      <xdr:rowOff>13607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084488" y="108857"/>
          <a:ext cx="6583137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rebuchet MS" pitchFamily="34" charset="0"/>
          </a:endParaRPr>
        </a:p>
      </xdr:txBody>
    </xdr:sp>
    <xdr:clientData/>
  </xdr:twoCellAnchor>
  <xdr:twoCellAnchor>
    <xdr:from>
      <xdr:col>1</xdr:col>
      <xdr:colOff>609601</xdr:colOff>
      <xdr:row>3</xdr:row>
      <xdr:rowOff>66675</xdr:rowOff>
    </xdr:from>
    <xdr:to>
      <xdr:col>2</xdr:col>
      <xdr:colOff>3124201</xdr:colOff>
      <xdr:row>6</xdr:row>
      <xdr:rowOff>85725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895351" y="66675"/>
          <a:ext cx="49339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ro-RO" sz="1000" b="0" i="0" u="none" strike="noStrike" baseline="0">
              <a:solidFill>
                <a:srgbClr val="000000"/>
              </a:solidFill>
              <a:latin typeface="Trebuchet MS" pitchFamily="34" charset="0"/>
            </a:rPr>
            <a:t>MINISTERUL MUNCII,FAMILIEI, TINERETULUI ȘI SOLIDARITĂȚII SOCIALE</a:t>
          </a:r>
        </a:p>
        <a:p>
          <a:pPr algn="l" rtl="0">
            <a:defRPr sz="1000"/>
          </a:pPr>
          <a:r>
            <a:rPr lang="ro-RO" sz="1000" b="0" i="0" u="none" strike="noStrike" baseline="0">
              <a:solidFill>
                <a:srgbClr val="000000"/>
              </a:solidFill>
              <a:latin typeface="Trebuchet MS" pitchFamily="34" charset="0"/>
            </a:rPr>
            <a:t>INSPECŢIA MUNCII</a:t>
          </a:r>
          <a:endParaRPr lang="en-US" sz="1000" b="0" i="0" u="none" strike="noStrike" baseline="0">
            <a:solidFill>
              <a:srgbClr val="000000"/>
            </a:solidFill>
            <a:latin typeface="Trebuchet MS" pitchFamily="34" charset="0"/>
          </a:endParaRP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rebuchet MS" pitchFamily="34" charset="0"/>
            </a:rPr>
            <a:t>INSPECTORATUL TERITORIAL DE MUNC</a:t>
          </a:r>
          <a:r>
            <a:rPr lang="ro-RO" sz="1000" b="0" i="0" u="none" strike="noStrike" baseline="0">
              <a:solidFill>
                <a:srgbClr val="000000"/>
              </a:solidFill>
              <a:latin typeface="Trebuchet MS" pitchFamily="34" charset="0"/>
            </a:rPr>
            <a:t>Ă</a:t>
          </a:r>
          <a:r>
            <a:rPr lang="en-US" sz="1000" b="0" i="0" u="none" strike="noStrike" baseline="0">
              <a:solidFill>
                <a:srgbClr val="000000"/>
              </a:solidFill>
              <a:latin typeface="Trebuchet MS" pitchFamily="34" charset="0"/>
            </a:rPr>
            <a:t> VRANCEA</a:t>
          </a:r>
          <a:endParaRPr lang="en-US" sz="1000" b="0" i="0" u="none" strike="noStrike" baseline="0">
            <a:solidFill>
              <a:srgbClr val="000000"/>
            </a:solidFill>
            <a:latin typeface="Trebuchet MS" pitchFamily="34" charset="0"/>
            <a:cs typeface="Times New Roman"/>
          </a:endParaRPr>
        </a:p>
        <a:p>
          <a:pPr algn="l" rtl="0">
            <a:defRPr sz="1000"/>
          </a:pPr>
          <a:endParaRPr lang="en-US" sz="16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6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6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6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19050</xdr:colOff>
      <xdr:row>3</xdr:row>
      <xdr:rowOff>66675</xdr:rowOff>
    </xdr:from>
    <xdr:to>
      <xdr:col>1</xdr:col>
      <xdr:colOff>533400</xdr:colOff>
      <xdr:row>5</xdr:row>
      <xdr:rowOff>190499</xdr:rowOff>
    </xdr:to>
    <xdr:pic>
      <xdr:nvPicPr>
        <xdr:cNvPr id="7" name="Picture 1" descr="C:\Users\rodica.balta\Desktop\LOGO_guvern.jpg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66675"/>
          <a:ext cx="514350" cy="504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zoomScaleNormal="100" workbookViewId="0">
      <selection activeCell="E14" sqref="E14"/>
    </sheetView>
  </sheetViews>
  <sheetFormatPr defaultRowHeight="15" x14ac:dyDescent="0.3"/>
  <cols>
    <col min="1" max="1" width="4.42578125" style="31" bestFit="1" customWidth="1"/>
    <col min="2" max="2" width="22.42578125" style="5" customWidth="1"/>
    <col min="3" max="3" width="24.140625" style="5" bestFit="1" customWidth="1"/>
    <col min="4" max="4" width="14.28515625" style="5" customWidth="1"/>
    <col min="5" max="5" width="16.42578125" style="5" customWidth="1"/>
    <col min="6" max="6" width="9.140625" style="5" bestFit="1" customWidth="1"/>
    <col min="7" max="7" width="25.42578125" style="5" customWidth="1"/>
    <col min="8" max="8" width="11" style="5" bestFit="1" customWidth="1"/>
    <col min="9" max="9" width="15" style="5" customWidth="1"/>
    <col min="10" max="10" width="12.7109375" style="5" customWidth="1"/>
    <col min="11" max="11" width="11.140625" style="5" customWidth="1"/>
    <col min="12" max="16384" width="9.140625" style="5"/>
  </cols>
  <sheetData>
    <row r="1" spans="1:11" x14ac:dyDescent="0.3">
      <c r="A1" s="1"/>
      <c r="B1" s="2"/>
      <c r="C1" s="3"/>
      <c r="D1" s="2"/>
      <c r="E1" s="2"/>
      <c r="F1" s="2"/>
      <c r="G1" s="2"/>
      <c r="H1" s="3"/>
      <c r="I1" s="4"/>
      <c r="J1" s="33" t="s">
        <v>0</v>
      </c>
    </row>
    <row r="2" spans="1:11" x14ac:dyDescent="0.3">
      <c r="A2" s="1"/>
      <c r="B2" s="4"/>
      <c r="C2" s="2"/>
      <c r="D2" s="2"/>
      <c r="E2" s="2"/>
      <c r="F2" s="2"/>
      <c r="J2" s="33" t="s">
        <v>53</v>
      </c>
    </row>
    <row r="3" spans="1:11" x14ac:dyDescent="0.3">
      <c r="A3" s="1"/>
      <c r="C3" s="2"/>
      <c r="D3" s="2"/>
      <c r="E3" s="2"/>
      <c r="F3" s="2"/>
      <c r="J3" s="33" t="s">
        <v>104</v>
      </c>
    </row>
    <row r="4" spans="1:11" x14ac:dyDescent="0.3">
      <c r="A4" s="1"/>
      <c r="B4" s="6" t="s">
        <v>124</v>
      </c>
      <c r="C4" s="2"/>
      <c r="D4" s="2"/>
      <c r="E4" s="2"/>
      <c r="F4" s="2"/>
    </row>
    <row r="5" spans="1:11" x14ac:dyDescent="0.3">
      <c r="A5" s="1"/>
      <c r="B5" s="8"/>
      <c r="C5" s="2"/>
      <c r="D5" s="2"/>
      <c r="E5" s="2"/>
      <c r="F5" s="2"/>
      <c r="G5" s="2"/>
      <c r="H5" s="3"/>
      <c r="I5" s="7"/>
    </row>
    <row r="6" spans="1:11" s="138" customFormat="1" x14ac:dyDescent="0.25">
      <c r="A6" s="155" t="s">
        <v>122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</row>
    <row r="7" spans="1:11" ht="15.75" thickBot="1" x14ac:dyDescent="0.35">
      <c r="A7" s="19"/>
      <c r="B7" s="120"/>
      <c r="C7" s="28"/>
      <c r="D7" s="28"/>
      <c r="E7" s="28"/>
      <c r="F7" s="28"/>
      <c r="G7" s="28"/>
      <c r="H7" s="30"/>
      <c r="I7" s="30"/>
      <c r="K7" s="21"/>
    </row>
    <row r="8" spans="1:11" ht="67.5" customHeight="1" x14ac:dyDescent="0.3">
      <c r="A8" s="158" t="s">
        <v>40</v>
      </c>
      <c r="B8" s="156" t="s">
        <v>102</v>
      </c>
      <c r="C8" s="156" t="s">
        <v>38</v>
      </c>
      <c r="D8" s="160" t="s">
        <v>64</v>
      </c>
      <c r="E8" s="161"/>
      <c r="F8" s="156" t="s">
        <v>62</v>
      </c>
      <c r="G8" s="156" t="s">
        <v>65</v>
      </c>
      <c r="H8" s="156" t="s">
        <v>66</v>
      </c>
      <c r="I8" s="156" t="s">
        <v>67</v>
      </c>
      <c r="J8" s="121" t="s">
        <v>39</v>
      </c>
      <c r="K8" s="162" t="s">
        <v>101</v>
      </c>
    </row>
    <row r="9" spans="1:11" ht="37.5" customHeight="1" thickBot="1" x14ac:dyDescent="0.35">
      <c r="A9" s="159"/>
      <c r="B9" s="157"/>
      <c r="C9" s="157"/>
      <c r="D9" s="34" t="s">
        <v>87</v>
      </c>
      <c r="E9" s="34" t="s">
        <v>86</v>
      </c>
      <c r="F9" s="157"/>
      <c r="G9" s="157"/>
      <c r="H9" s="157"/>
      <c r="I9" s="157"/>
      <c r="J9" s="122" t="s">
        <v>54</v>
      </c>
      <c r="K9" s="163"/>
    </row>
    <row r="10" spans="1:11" ht="18.75" customHeight="1" thickBot="1" x14ac:dyDescent="0.35">
      <c r="A10" s="164" t="s">
        <v>125</v>
      </c>
      <c r="B10" s="165"/>
      <c r="C10" s="166"/>
      <c r="D10" s="139">
        <f>SUM(D11:D11)</f>
        <v>1446481.88</v>
      </c>
      <c r="E10" s="123">
        <f>SUM(E11:E11)</f>
        <v>1750243.0747999998</v>
      </c>
      <c r="F10" s="124"/>
      <c r="G10" s="124"/>
      <c r="H10" s="124"/>
      <c r="I10" s="124"/>
      <c r="J10" s="124"/>
      <c r="K10" s="125"/>
    </row>
    <row r="11" spans="1:11" ht="127.5" x14ac:dyDescent="0.3">
      <c r="A11" s="126">
        <v>1</v>
      </c>
      <c r="B11" s="214" t="s">
        <v>126</v>
      </c>
      <c r="C11" s="127" t="s">
        <v>127</v>
      </c>
      <c r="D11" s="128">
        <v>1446481.88</v>
      </c>
      <c r="E11" s="129">
        <f>D11*1.21</f>
        <v>1750243.0747999998</v>
      </c>
      <c r="F11" s="131" t="s">
        <v>95</v>
      </c>
      <c r="G11" s="127" t="s">
        <v>128</v>
      </c>
      <c r="H11" s="130">
        <v>45792</v>
      </c>
      <c r="I11" s="130">
        <v>45855</v>
      </c>
      <c r="J11" s="131" t="s">
        <v>55</v>
      </c>
      <c r="K11" s="132" t="s">
        <v>105</v>
      </c>
    </row>
    <row r="12" spans="1:11" x14ac:dyDescent="0.3">
      <c r="A12" s="5"/>
      <c r="F12" s="134"/>
      <c r="G12" s="134"/>
      <c r="H12" s="135"/>
      <c r="I12" s="136"/>
      <c r="J12" s="137"/>
      <c r="K12" s="137"/>
    </row>
    <row r="13" spans="1:11" x14ac:dyDescent="0.3">
      <c r="B13" s="21" t="s">
        <v>24</v>
      </c>
    </row>
    <row r="14" spans="1:11" x14ac:dyDescent="0.3">
      <c r="B14" s="25" t="s">
        <v>105</v>
      </c>
    </row>
    <row r="15" spans="1:11" x14ac:dyDescent="0.3">
      <c r="B15" s="25"/>
    </row>
  </sheetData>
  <mergeCells count="11">
    <mergeCell ref="A10:C10"/>
    <mergeCell ref="A6:K6"/>
    <mergeCell ref="H8:H9"/>
    <mergeCell ref="I8:I9"/>
    <mergeCell ref="A8:A9"/>
    <mergeCell ref="B8:B9"/>
    <mergeCell ref="C8:C9"/>
    <mergeCell ref="G8:G9"/>
    <mergeCell ref="F8:F9"/>
    <mergeCell ref="D8:E8"/>
    <mergeCell ref="K8:K9"/>
  </mergeCells>
  <pageMargins left="0.15748031496062992" right="0.15748031496062992" top="0.39370078740157483" bottom="0.39370078740157483" header="0.23622047244094491" footer="0.31496062992125984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91"/>
  <sheetViews>
    <sheetView tabSelected="1" topLeftCell="A43" zoomScaleNormal="100" zoomScaleSheetLayoutView="98" zoomScalePageLayoutView="106" workbookViewId="0">
      <selection activeCell="I81" sqref="I81"/>
    </sheetView>
  </sheetViews>
  <sheetFormatPr defaultRowHeight="15" x14ac:dyDescent="0.3"/>
  <cols>
    <col min="1" max="1" width="4.28515625" style="31" bestFit="1" customWidth="1"/>
    <col min="2" max="2" width="37.7109375" style="5" customWidth="1"/>
    <col min="3" max="3" width="47.28515625" style="5" bestFit="1" customWidth="1"/>
    <col min="4" max="4" width="12.42578125" style="5" customWidth="1"/>
    <col min="5" max="5" width="12.140625" style="5" bestFit="1" customWidth="1"/>
    <col min="6" max="6" width="12.28515625" style="5" bestFit="1" customWidth="1"/>
    <col min="7" max="7" width="14.140625" style="24" bestFit="1" customWidth="1"/>
    <col min="8" max="8" width="12.85546875" style="24" bestFit="1" customWidth="1"/>
    <col min="9" max="9" width="11.28515625" style="5" customWidth="1"/>
    <col min="10" max="10" width="13.28515625" style="5" customWidth="1"/>
    <col min="11" max="16384" width="9.140625" style="5"/>
  </cols>
  <sheetData>
    <row r="4" spans="1:9" x14ac:dyDescent="0.3">
      <c r="A4" s="1"/>
      <c r="B4" s="2"/>
      <c r="C4" s="2"/>
      <c r="D4" s="2"/>
      <c r="E4" s="2"/>
      <c r="F4" s="2"/>
      <c r="G4" s="82"/>
      <c r="H4" s="82"/>
      <c r="I4" s="4"/>
    </row>
    <row r="5" spans="1:9" x14ac:dyDescent="0.3">
      <c r="A5" s="1"/>
      <c r="B5" s="2"/>
      <c r="C5" s="3"/>
      <c r="D5" s="2"/>
      <c r="E5" s="2"/>
      <c r="G5" s="155" t="s">
        <v>96</v>
      </c>
      <c r="H5" s="155"/>
      <c r="I5" s="4"/>
    </row>
    <row r="6" spans="1:9" x14ac:dyDescent="0.3">
      <c r="A6" s="1"/>
      <c r="B6" s="4"/>
      <c r="C6" s="2"/>
      <c r="D6" s="2"/>
      <c r="E6" s="2"/>
      <c r="G6" s="155" t="s">
        <v>53</v>
      </c>
      <c r="H6" s="155"/>
    </row>
    <row r="7" spans="1:9" x14ac:dyDescent="0.3">
      <c r="A7" s="1"/>
      <c r="C7" s="2"/>
      <c r="D7" s="2"/>
      <c r="E7" s="2"/>
      <c r="G7" s="155" t="s">
        <v>104</v>
      </c>
      <c r="H7" s="155"/>
    </row>
    <row r="8" spans="1:9" x14ac:dyDescent="0.3">
      <c r="A8" s="1"/>
      <c r="B8" s="6" t="s">
        <v>124</v>
      </c>
      <c r="C8" s="2"/>
      <c r="D8" s="2"/>
      <c r="E8" s="2"/>
      <c r="F8" s="2"/>
    </row>
    <row r="9" spans="1:9" s="116" customFormat="1" ht="16.5" x14ac:dyDescent="0.3">
      <c r="A9" s="114"/>
      <c r="B9" s="117"/>
      <c r="C9" s="115"/>
      <c r="D9" s="115"/>
      <c r="E9" s="2"/>
      <c r="F9" s="2"/>
      <c r="G9" s="24"/>
      <c r="H9" s="24"/>
    </row>
    <row r="10" spans="1:9" s="116" customFormat="1" ht="16.5" x14ac:dyDescent="0.3">
      <c r="A10" s="114"/>
      <c r="B10" s="117"/>
      <c r="C10" s="115"/>
      <c r="D10" s="115"/>
      <c r="E10" s="2"/>
      <c r="F10" s="2"/>
      <c r="G10" s="24"/>
      <c r="H10" s="24"/>
    </row>
    <row r="11" spans="1:9" x14ac:dyDescent="0.3">
      <c r="A11" s="1"/>
      <c r="B11" s="9"/>
      <c r="C11" s="2"/>
      <c r="D11" s="2"/>
      <c r="E11" s="2"/>
      <c r="F11" s="2"/>
      <c r="G11" s="82"/>
      <c r="H11" s="7"/>
    </row>
    <row r="12" spans="1:9" ht="16.5" x14ac:dyDescent="0.3">
      <c r="A12" s="208" t="s">
        <v>123</v>
      </c>
      <c r="B12" s="208"/>
      <c r="C12" s="208"/>
      <c r="D12" s="208"/>
      <c r="E12" s="208"/>
      <c r="F12" s="208"/>
      <c r="G12" s="208"/>
      <c r="H12" s="208"/>
      <c r="I12" s="10"/>
    </row>
    <row r="13" spans="1:9" ht="16.5" x14ac:dyDescent="0.3">
      <c r="A13" s="208" t="s">
        <v>68</v>
      </c>
      <c r="B13" s="208"/>
      <c r="C13" s="208"/>
      <c r="D13" s="208"/>
      <c r="E13" s="208"/>
      <c r="F13" s="208"/>
      <c r="G13" s="208"/>
      <c r="H13" s="208"/>
      <c r="I13" s="33"/>
    </row>
    <row r="14" spans="1:9" ht="15.75" thickBot="1" x14ac:dyDescent="0.35">
      <c r="A14" s="11"/>
      <c r="B14" s="11"/>
      <c r="C14" s="11"/>
      <c r="D14" s="11"/>
      <c r="E14" s="11"/>
      <c r="F14" s="11"/>
      <c r="G14" s="83"/>
      <c r="H14" s="83"/>
    </row>
    <row r="15" spans="1:9" ht="34.5" customHeight="1" x14ac:dyDescent="0.3">
      <c r="A15" s="175" t="s">
        <v>1</v>
      </c>
      <c r="B15" s="177" t="s">
        <v>60</v>
      </c>
      <c r="C15" s="179" t="s">
        <v>2</v>
      </c>
      <c r="D15" s="207" t="s">
        <v>99</v>
      </c>
      <c r="E15" s="177"/>
      <c r="F15" s="179" t="s">
        <v>62</v>
      </c>
      <c r="G15" s="179" t="s">
        <v>69</v>
      </c>
      <c r="H15" s="202" t="s">
        <v>63</v>
      </c>
    </row>
    <row r="16" spans="1:9" ht="27" customHeight="1" thickBot="1" x14ac:dyDescent="0.35">
      <c r="A16" s="176"/>
      <c r="B16" s="178"/>
      <c r="C16" s="180"/>
      <c r="D16" s="34" t="s">
        <v>61</v>
      </c>
      <c r="E16" s="65" t="s">
        <v>86</v>
      </c>
      <c r="F16" s="180"/>
      <c r="G16" s="180"/>
      <c r="H16" s="203"/>
    </row>
    <row r="17" spans="1:8" ht="17.25" customHeight="1" thickBot="1" x14ac:dyDescent="0.35">
      <c r="A17" s="204" t="s">
        <v>25</v>
      </c>
      <c r="B17" s="205"/>
      <c r="C17" s="205"/>
      <c r="D17" s="205"/>
      <c r="E17" s="205"/>
      <c r="F17" s="205"/>
      <c r="G17" s="205"/>
      <c r="H17" s="206"/>
    </row>
    <row r="18" spans="1:8" ht="17.25" customHeight="1" thickBot="1" x14ac:dyDescent="0.35">
      <c r="A18" s="188" t="s">
        <v>32</v>
      </c>
      <c r="B18" s="189"/>
      <c r="C18" s="189"/>
      <c r="D18" s="68">
        <f>D19+D23+D25+D28+D33+D35+D39</f>
        <v>179593.50999999998</v>
      </c>
      <c r="E18" s="68">
        <f>E19+E23+E25+E28+E33+E35+E39</f>
        <v>209695.68050000002</v>
      </c>
      <c r="F18" s="69"/>
      <c r="G18" s="84"/>
      <c r="H18" s="85"/>
    </row>
    <row r="19" spans="1:8" ht="18" customHeight="1" thickBot="1" x14ac:dyDescent="0.35">
      <c r="A19" s="181" t="s">
        <v>41</v>
      </c>
      <c r="B19" s="182"/>
      <c r="C19" s="182"/>
      <c r="D19" s="66">
        <f>SUM(D20:D22)</f>
        <v>11521.689999999999</v>
      </c>
      <c r="E19" s="66">
        <f>SUM(E20:E22)</f>
        <v>13342.745999999999</v>
      </c>
      <c r="F19" s="67"/>
      <c r="G19" s="86"/>
      <c r="H19" s="87"/>
    </row>
    <row r="20" spans="1:8" s="119" customFormat="1" ht="30.75" thickBot="1" x14ac:dyDescent="0.3">
      <c r="A20" s="143">
        <v>1</v>
      </c>
      <c r="B20" s="46" t="s">
        <v>70</v>
      </c>
      <c r="C20" s="42" t="s">
        <v>97</v>
      </c>
      <c r="D20" s="36">
        <v>2412.81</v>
      </c>
      <c r="E20" s="36">
        <v>2919.51</v>
      </c>
      <c r="F20" s="36" t="s">
        <v>3</v>
      </c>
      <c r="G20" s="88">
        <v>45662</v>
      </c>
      <c r="H20" s="141">
        <v>46022</v>
      </c>
    </row>
    <row r="21" spans="1:8" s="119" customFormat="1" ht="15.75" thickBot="1" x14ac:dyDescent="0.3">
      <c r="A21" s="142">
        <v>2</v>
      </c>
      <c r="B21" s="15" t="s">
        <v>29</v>
      </c>
      <c r="C21" s="15" t="s">
        <v>90</v>
      </c>
      <c r="D21" s="12">
        <v>4531.6000000000004</v>
      </c>
      <c r="E21" s="12">
        <f>D21*1.21</f>
        <v>5483.2359999999999</v>
      </c>
      <c r="F21" s="12" t="s">
        <v>3</v>
      </c>
      <c r="G21" s="88">
        <v>45662</v>
      </c>
      <c r="H21" s="141">
        <v>46022</v>
      </c>
    </row>
    <row r="22" spans="1:8" s="119" customFormat="1" x14ac:dyDescent="0.25">
      <c r="A22" s="142">
        <v>3</v>
      </c>
      <c r="B22" s="15" t="s">
        <v>107</v>
      </c>
      <c r="C22" s="15" t="s">
        <v>108</v>
      </c>
      <c r="D22" s="12">
        <v>4577.28</v>
      </c>
      <c r="E22" s="12">
        <v>4940</v>
      </c>
      <c r="F22" s="12" t="s">
        <v>3</v>
      </c>
      <c r="G22" s="88">
        <v>45662</v>
      </c>
      <c r="H22" s="141">
        <v>46022</v>
      </c>
    </row>
    <row r="23" spans="1:8" ht="15.75" customHeight="1" thickBot="1" x14ac:dyDescent="0.35">
      <c r="A23" s="183" t="s">
        <v>26</v>
      </c>
      <c r="B23" s="184"/>
      <c r="C23" s="185"/>
      <c r="D23" s="66">
        <f>SUM(D24:D24)</f>
        <v>0</v>
      </c>
      <c r="E23" s="66">
        <f>SUM(E24:E24)</f>
        <v>0</v>
      </c>
      <c r="F23" s="36"/>
      <c r="G23" s="88"/>
      <c r="H23" s="89"/>
    </row>
    <row r="24" spans="1:8" ht="15.75" thickBot="1" x14ac:dyDescent="0.35">
      <c r="A24" s="39">
        <v>4</v>
      </c>
      <c r="B24" s="40" t="s">
        <v>71</v>
      </c>
      <c r="C24" s="42" t="s">
        <v>91</v>
      </c>
      <c r="D24" s="36">
        <v>0</v>
      </c>
      <c r="E24" s="36">
        <v>0</v>
      </c>
      <c r="F24" s="12" t="s">
        <v>3</v>
      </c>
      <c r="G24" s="88">
        <v>45662</v>
      </c>
      <c r="H24" s="141">
        <v>46022</v>
      </c>
    </row>
    <row r="25" spans="1:8" ht="15.75" thickBot="1" x14ac:dyDescent="0.35">
      <c r="A25" s="186" t="s">
        <v>27</v>
      </c>
      <c r="B25" s="187"/>
      <c r="C25" s="187"/>
      <c r="D25" s="43">
        <f>SUM(D26:D27)</f>
        <v>36202.259999999995</v>
      </c>
      <c r="E25" s="43">
        <f>SUM(E26:E27)</f>
        <v>43804.7399</v>
      </c>
      <c r="F25" s="67"/>
      <c r="G25" s="86"/>
      <c r="H25" s="87"/>
    </row>
    <row r="26" spans="1:8" ht="15.75" thickBot="1" x14ac:dyDescent="0.35">
      <c r="A26" s="39">
        <v>5</v>
      </c>
      <c r="B26" s="40" t="s">
        <v>51</v>
      </c>
      <c r="C26" s="42" t="s">
        <v>92</v>
      </c>
      <c r="D26" s="36">
        <v>25726.19</v>
      </c>
      <c r="E26" s="36">
        <f>D26*1.21</f>
        <v>31128.689899999998</v>
      </c>
      <c r="F26" s="36" t="s">
        <v>3</v>
      </c>
      <c r="G26" s="88">
        <v>45662</v>
      </c>
      <c r="H26" s="141">
        <v>46022</v>
      </c>
    </row>
    <row r="27" spans="1:8" ht="15.75" thickBot="1" x14ac:dyDescent="0.35">
      <c r="A27" s="18">
        <v>6</v>
      </c>
      <c r="B27" s="37" t="s">
        <v>52</v>
      </c>
      <c r="C27" s="38" t="s">
        <v>93</v>
      </c>
      <c r="D27" s="35">
        <v>10476.07</v>
      </c>
      <c r="E27" s="36">
        <v>12676.05</v>
      </c>
      <c r="F27" s="35" t="s">
        <v>3</v>
      </c>
      <c r="G27" s="88">
        <v>45662</v>
      </c>
      <c r="H27" s="141">
        <v>46022</v>
      </c>
    </row>
    <row r="28" spans="1:8" ht="15.75" thickBot="1" x14ac:dyDescent="0.35">
      <c r="A28" s="186" t="s">
        <v>28</v>
      </c>
      <c r="B28" s="187"/>
      <c r="C28" s="187"/>
      <c r="D28" s="43">
        <f>SUM(D29:D30)</f>
        <v>13220.970000000001</v>
      </c>
      <c r="E28" s="43">
        <f>SUM(E29:E30)</f>
        <v>15997.3737</v>
      </c>
      <c r="F28" s="44"/>
      <c r="G28" s="92"/>
      <c r="H28" s="93"/>
    </row>
    <row r="29" spans="1:8" ht="15.75" thickBot="1" x14ac:dyDescent="0.35">
      <c r="A29" s="45">
        <v>7</v>
      </c>
      <c r="B29" s="46" t="s">
        <v>73</v>
      </c>
      <c r="C29" s="42" t="s">
        <v>57</v>
      </c>
      <c r="D29" s="36">
        <v>9968.11</v>
      </c>
      <c r="E29" s="36">
        <f>D29*1.21</f>
        <v>12061.4131</v>
      </c>
      <c r="F29" s="36" t="s">
        <v>3</v>
      </c>
      <c r="G29" s="88">
        <v>45662</v>
      </c>
      <c r="H29" s="141">
        <v>46022</v>
      </c>
    </row>
    <row r="30" spans="1:8" ht="30.75" thickBot="1" x14ac:dyDescent="0.35">
      <c r="A30" s="47">
        <v>8</v>
      </c>
      <c r="B30" s="48" t="s">
        <v>72</v>
      </c>
      <c r="C30" s="38" t="s">
        <v>58</v>
      </c>
      <c r="D30" s="35">
        <v>3252.86</v>
      </c>
      <c r="E30" s="36">
        <f>D30*1.21</f>
        <v>3935.9605999999999</v>
      </c>
      <c r="F30" s="35" t="s">
        <v>3</v>
      </c>
      <c r="G30" s="88">
        <v>45662</v>
      </c>
      <c r="H30" s="141">
        <v>46022</v>
      </c>
    </row>
    <row r="31" spans="1:8" ht="15.75" thickBot="1" x14ac:dyDescent="0.35">
      <c r="A31" s="219" t="s">
        <v>4</v>
      </c>
      <c r="B31" s="219"/>
      <c r="C31" s="219"/>
      <c r="D31" s="220">
        <f>D32</f>
        <v>17987.080000000002</v>
      </c>
      <c r="E31" s="221">
        <f>E32</f>
        <v>21764.37</v>
      </c>
      <c r="F31" s="222"/>
      <c r="G31" s="223"/>
      <c r="H31" s="223"/>
    </row>
    <row r="32" spans="1:8" ht="30.75" thickBot="1" x14ac:dyDescent="0.35">
      <c r="A32" s="224">
        <v>9</v>
      </c>
      <c r="B32" s="225" t="s">
        <v>106</v>
      </c>
      <c r="C32" s="225" t="s">
        <v>94</v>
      </c>
      <c r="D32" s="222">
        <v>17987.080000000002</v>
      </c>
      <c r="E32" s="222">
        <v>21764.37</v>
      </c>
      <c r="F32" s="52" t="s">
        <v>3</v>
      </c>
      <c r="G32" s="94">
        <v>45662</v>
      </c>
      <c r="H32" s="95">
        <v>46022</v>
      </c>
    </row>
    <row r="33" spans="1:8" ht="15.75" thickBot="1" x14ac:dyDescent="0.35">
      <c r="A33" s="186" t="s">
        <v>5</v>
      </c>
      <c r="B33" s="187"/>
      <c r="C33" s="187"/>
      <c r="D33" s="53">
        <f>SUM(D34:D34)</f>
        <v>780.99</v>
      </c>
      <c r="E33" s="53">
        <f>SUM(E34:E34)</f>
        <v>944.99789999999996</v>
      </c>
      <c r="F33" s="44"/>
      <c r="G33" s="92"/>
      <c r="H33" s="93"/>
    </row>
    <row r="34" spans="1:8" ht="30.75" thickBot="1" x14ac:dyDescent="0.35">
      <c r="A34" s="47">
        <v>10</v>
      </c>
      <c r="B34" s="48" t="s">
        <v>6</v>
      </c>
      <c r="C34" s="54" t="s">
        <v>74</v>
      </c>
      <c r="D34" s="35">
        <v>780.99</v>
      </c>
      <c r="E34" s="35">
        <f>D34*1.21</f>
        <v>944.99789999999996</v>
      </c>
      <c r="F34" s="35" t="s">
        <v>3</v>
      </c>
      <c r="G34" s="88">
        <v>45662</v>
      </c>
      <c r="H34" s="141">
        <v>46022</v>
      </c>
    </row>
    <row r="35" spans="1:8" ht="15.75" thickBot="1" x14ac:dyDescent="0.35">
      <c r="A35" s="186" t="s">
        <v>7</v>
      </c>
      <c r="B35" s="187"/>
      <c r="C35" s="187"/>
      <c r="D35" s="43">
        <f>SUM(D36:D38)</f>
        <v>11195.23</v>
      </c>
      <c r="E35" s="43">
        <f>SUM(E36:E38)</f>
        <v>13546.242999999999</v>
      </c>
      <c r="F35" s="44"/>
      <c r="G35" s="92"/>
      <c r="H35" s="93"/>
    </row>
    <row r="36" spans="1:8" x14ac:dyDescent="0.3">
      <c r="A36" s="143">
        <v>11</v>
      </c>
      <c r="B36" s="127" t="s">
        <v>75</v>
      </c>
      <c r="C36" s="127" t="s">
        <v>43</v>
      </c>
      <c r="D36" s="216">
        <v>1169.5999999999999</v>
      </c>
      <c r="E36" s="216">
        <f>D36*1.21</f>
        <v>1415.2159999999999</v>
      </c>
      <c r="F36" s="216" t="s">
        <v>3</v>
      </c>
      <c r="G36" s="130">
        <v>45662</v>
      </c>
      <c r="H36" s="141">
        <v>46022</v>
      </c>
    </row>
    <row r="37" spans="1:8" ht="30" x14ac:dyDescent="0.3">
      <c r="A37" s="217">
        <v>12</v>
      </c>
      <c r="B37" s="15" t="s">
        <v>8</v>
      </c>
      <c r="C37" s="15" t="s">
        <v>42</v>
      </c>
      <c r="D37" s="12">
        <v>5315.7</v>
      </c>
      <c r="E37" s="12">
        <f t="shared" ref="E37" si="0">D37*1.21</f>
        <v>6431.9969999999994</v>
      </c>
      <c r="F37" s="12" t="s">
        <v>3</v>
      </c>
      <c r="G37" s="90">
        <v>45662</v>
      </c>
      <c r="H37" s="91">
        <v>46022</v>
      </c>
    </row>
    <row r="38" spans="1:8" ht="15.75" thickBot="1" x14ac:dyDescent="0.35">
      <c r="A38" s="59">
        <v>13</v>
      </c>
      <c r="B38" s="13" t="s">
        <v>129</v>
      </c>
      <c r="C38" s="13" t="s">
        <v>130</v>
      </c>
      <c r="D38" s="14">
        <v>4709.93</v>
      </c>
      <c r="E38" s="14">
        <v>5699.03</v>
      </c>
      <c r="F38" s="14" t="s">
        <v>3</v>
      </c>
      <c r="G38" s="108">
        <v>45662</v>
      </c>
      <c r="H38" s="109">
        <v>46022</v>
      </c>
    </row>
    <row r="39" spans="1:8" ht="15.75" thickBot="1" x14ac:dyDescent="0.35">
      <c r="A39" s="192" t="s">
        <v>9</v>
      </c>
      <c r="B39" s="193"/>
      <c r="C39" s="193"/>
      <c r="D39" s="43">
        <f>SUM(D40:D52)</f>
        <v>106672.36999999998</v>
      </c>
      <c r="E39" s="43">
        <f>SUM(E40:E52)</f>
        <v>122059.58</v>
      </c>
      <c r="F39" s="41"/>
      <c r="G39" s="96"/>
      <c r="H39" s="97"/>
    </row>
    <row r="40" spans="1:8" x14ac:dyDescent="0.3">
      <c r="A40" s="143">
        <v>14</v>
      </c>
      <c r="B40" s="127" t="s">
        <v>10</v>
      </c>
      <c r="C40" s="215" t="s">
        <v>76</v>
      </c>
      <c r="D40" s="216">
        <v>32910</v>
      </c>
      <c r="E40" s="216">
        <v>32910</v>
      </c>
      <c r="F40" s="216" t="s">
        <v>3</v>
      </c>
      <c r="G40" s="130">
        <v>45662</v>
      </c>
      <c r="H40" s="141">
        <v>46022</v>
      </c>
    </row>
    <row r="41" spans="1:8" ht="45" customHeight="1" x14ac:dyDescent="0.3">
      <c r="A41" s="217">
        <v>15</v>
      </c>
      <c r="B41" s="15" t="s">
        <v>79</v>
      </c>
      <c r="C41" s="16" t="s">
        <v>80</v>
      </c>
      <c r="D41" s="12">
        <v>9310.74</v>
      </c>
      <c r="E41" s="12">
        <v>11266</v>
      </c>
      <c r="F41" s="12" t="s">
        <v>3</v>
      </c>
      <c r="G41" s="90">
        <v>45662</v>
      </c>
      <c r="H41" s="91">
        <v>46022</v>
      </c>
    </row>
    <row r="42" spans="1:8" ht="45" customHeight="1" thickBot="1" x14ac:dyDescent="0.35">
      <c r="A42" s="217">
        <v>16</v>
      </c>
      <c r="B42" s="15" t="s">
        <v>109</v>
      </c>
      <c r="C42" s="218" t="s">
        <v>110</v>
      </c>
      <c r="D42" s="12">
        <v>48751.09</v>
      </c>
      <c r="E42" s="12">
        <v>58988.82</v>
      </c>
      <c r="F42" s="12" t="s">
        <v>3</v>
      </c>
      <c r="G42" s="90">
        <v>45662</v>
      </c>
      <c r="H42" s="91">
        <v>46022</v>
      </c>
    </row>
    <row r="43" spans="1:8" x14ac:dyDescent="0.3">
      <c r="A43" s="143">
        <v>17</v>
      </c>
      <c r="B43" s="15" t="s">
        <v>81</v>
      </c>
      <c r="C43" s="15" t="s">
        <v>82</v>
      </c>
      <c r="D43" s="12">
        <v>981.18</v>
      </c>
      <c r="E43" s="12">
        <v>1187.23</v>
      </c>
      <c r="F43" s="12" t="s">
        <v>3</v>
      </c>
      <c r="G43" s="90">
        <v>45662</v>
      </c>
      <c r="H43" s="91">
        <v>46022</v>
      </c>
    </row>
    <row r="44" spans="1:8" ht="45" x14ac:dyDescent="0.3">
      <c r="A44" s="217">
        <v>18</v>
      </c>
      <c r="B44" s="15" t="s">
        <v>83</v>
      </c>
      <c r="C44" s="15" t="s">
        <v>44</v>
      </c>
      <c r="D44" s="12">
        <v>6098.01</v>
      </c>
      <c r="E44" s="12">
        <v>7378.59</v>
      </c>
      <c r="F44" s="12" t="s">
        <v>3</v>
      </c>
      <c r="G44" s="90">
        <v>45662</v>
      </c>
      <c r="H44" s="91">
        <v>46022</v>
      </c>
    </row>
    <row r="45" spans="1:8" ht="30.75" thickBot="1" x14ac:dyDescent="0.35">
      <c r="A45" s="217">
        <v>19</v>
      </c>
      <c r="B45" s="15" t="s">
        <v>84</v>
      </c>
      <c r="C45" s="15" t="s">
        <v>85</v>
      </c>
      <c r="D45" s="12">
        <v>851.24</v>
      </c>
      <c r="E45" s="12">
        <v>1030</v>
      </c>
      <c r="F45" s="12" t="s">
        <v>3</v>
      </c>
      <c r="G45" s="90">
        <v>45662</v>
      </c>
      <c r="H45" s="91">
        <v>46022</v>
      </c>
    </row>
    <row r="46" spans="1:8" ht="30" x14ac:dyDescent="0.3">
      <c r="A46" s="143">
        <v>20</v>
      </c>
      <c r="B46" s="15" t="s">
        <v>11</v>
      </c>
      <c r="C46" s="17" t="s">
        <v>45</v>
      </c>
      <c r="D46" s="12">
        <v>352</v>
      </c>
      <c r="E46" s="12">
        <v>425.92</v>
      </c>
      <c r="F46" s="12" t="s">
        <v>3</v>
      </c>
      <c r="G46" s="90">
        <v>45662</v>
      </c>
      <c r="H46" s="91">
        <v>46022</v>
      </c>
    </row>
    <row r="47" spans="1:8" ht="30" x14ac:dyDescent="0.3">
      <c r="A47" s="217">
        <v>21</v>
      </c>
      <c r="B47" s="15" t="s">
        <v>77</v>
      </c>
      <c r="C47" s="16" t="s">
        <v>78</v>
      </c>
      <c r="D47" s="12">
        <v>2971.07</v>
      </c>
      <c r="E47" s="12">
        <v>3595</v>
      </c>
      <c r="F47" s="12" t="s">
        <v>3</v>
      </c>
      <c r="G47" s="90">
        <v>45662</v>
      </c>
      <c r="H47" s="91">
        <v>46022</v>
      </c>
    </row>
    <row r="48" spans="1:8" ht="31.5" thickBot="1" x14ac:dyDescent="0.35">
      <c r="A48" s="217">
        <v>22</v>
      </c>
      <c r="B48" s="15" t="s">
        <v>111</v>
      </c>
      <c r="C48" s="144" t="s">
        <v>112</v>
      </c>
      <c r="D48" s="12">
        <v>380.17</v>
      </c>
      <c r="E48" s="12">
        <v>460</v>
      </c>
      <c r="F48" s="12" t="s">
        <v>3</v>
      </c>
      <c r="G48" s="90">
        <v>45662</v>
      </c>
      <c r="H48" s="91">
        <v>46022</v>
      </c>
    </row>
    <row r="49" spans="1:8" ht="30.75" x14ac:dyDescent="0.3">
      <c r="A49" s="143">
        <v>23</v>
      </c>
      <c r="B49" s="15" t="s">
        <v>113</v>
      </c>
      <c r="C49" s="144" t="s">
        <v>114</v>
      </c>
      <c r="D49" s="12">
        <v>1182.6400000000001</v>
      </c>
      <c r="E49" s="12">
        <v>1431</v>
      </c>
      <c r="F49" s="12" t="s">
        <v>3</v>
      </c>
      <c r="G49" s="90">
        <v>45662</v>
      </c>
      <c r="H49" s="91">
        <v>46022</v>
      </c>
    </row>
    <row r="50" spans="1:8" ht="30.75" x14ac:dyDescent="0.3">
      <c r="A50" s="217">
        <v>24</v>
      </c>
      <c r="B50" s="15" t="s">
        <v>115</v>
      </c>
      <c r="C50" s="144" t="s">
        <v>116</v>
      </c>
      <c r="D50" s="12">
        <v>1723.22</v>
      </c>
      <c r="E50" s="12">
        <v>2085.1</v>
      </c>
      <c r="F50" s="12" t="s">
        <v>3</v>
      </c>
      <c r="G50" s="90">
        <v>45662</v>
      </c>
      <c r="H50" s="91">
        <v>46022</v>
      </c>
    </row>
    <row r="51" spans="1:8" ht="31.5" thickBot="1" x14ac:dyDescent="0.35">
      <c r="A51" s="217">
        <v>25</v>
      </c>
      <c r="B51" s="15" t="s">
        <v>117</v>
      </c>
      <c r="C51" s="144" t="s">
        <v>118</v>
      </c>
      <c r="D51" s="12">
        <v>363.64</v>
      </c>
      <c r="E51" s="12">
        <v>440</v>
      </c>
      <c r="F51" s="12" t="s">
        <v>3</v>
      </c>
      <c r="G51" s="90">
        <v>45662</v>
      </c>
      <c r="H51" s="91">
        <v>46022</v>
      </c>
    </row>
    <row r="52" spans="1:8" ht="16.5" thickBot="1" x14ac:dyDescent="0.35">
      <c r="A52" s="143">
        <v>26</v>
      </c>
      <c r="B52" s="13" t="s">
        <v>131</v>
      </c>
      <c r="C52" s="145"/>
      <c r="D52" s="14">
        <v>797.37</v>
      </c>
      <c r="E52" s="14">
        <v>861.92</v>
      </c>
      <c r="F52" s="14" t="s">
        <v>3</v>
      </c>
      <c r="G52" s="108">
        <v>45662</v>
      </c>
      <c r="H52" s="109">
        <v>46022</v>
      </c>
    </row>
    <row r="53" spans="1:8" s="4" customFormat="1" ht="15.75" thickBot="1" x14ac:dyDescent="0.35">
      <c r="A53" s="190" t="s">
        <v>89</v>
      </c>
      <c r="B53" s="191"/>
      <c r="C53" s="191"/>
      <c r="D53" s="74">
        <f>+D54</f>
        <v>0</v>
      </c>
      <c r="E53" s="74">
        <f>+E54</f>
        <v>0</v>
      </c>
      <c r="F53" s="75"/>
      <c r="G53" s="98"/>
      <c r="H53" s="99"/>
    </row>
    <row r="54" spans="1:8" ht="30.75" thickBot="1" x14ac:dyDescent="0.35">
      <c r="A54" s="78">
        <v>27</v>
      </c>
      <c r="B54" s="55" t="s">
        <v>12</v>
      </c>
      <c r="C54" s="55" t="s">
        <v>46</v>
      </c>
      <c r="D54" s="56">
        <f t="shared" ref="D54" si="1">E54/121%</f>
        <v>0</v>
      </c>
      <c r="E54" s="56">
        <v>0</v>
      </c>
      <c r="F54" s="56" t="s">
        <v>3</v>
      </c>
      <c r="G54" s="108">
        <v>45662</v>
      </c>
      <c r="H54" s="109">
        <v>46022</v>
      </c>
    </row>
    <row r="55" spans="1:8" ht="15.75" thickBot="1" x14ac:dyDescent="0.35">
      <c r="A55" s="194" t="s">
        <v>35</v>
      </c>
      <c r="B55" s="195"/>
      <c r="C55" s="195"/>
      <c r="D55" s="76">
        <f>+D56</f>
        <v>0</v>
      </c>
      <c r="E55" s="76">
        <f>+E56</f>
        <v>0</v>
      </c>
      <c r="F55" s="77"/>
      <c r="G55" s="100"/>
      <c r="H55" s="101"/>
    </row>
    <row r="56" spans="1:8" s="4" customFormat="1" ht="15.75" thickBot="1" x14ac:dyDescent="0.35">
      <c r="A56" s="209" t="s">
        <v>13</v>
      </c>
      <c r="B56" s="210"/>
      <c r="C56" s="210"/>
      <c r="D56" s="72">
        <f>SUM(D57)</f>
        <v>0</v>
      </c>
      <c r="E56" s="72">
        <f>SUM(E57)</f>
        <v>0</v>
      </c>
      <c r="F56" s="73"/>
      <c r="G56" s="102"/>
      <c r="H56" s="103"/>
    </row>
    <row r="57" spans="1:8" ht="30.75" thickBot="1" x14ac:dyDescent="0.35">
      <c r="A57" s="70">
        <v>28</v>
      </c>
      <c r="B57" s="71" t="s">
        <v>14</v>
      </c>
      <c r="C57" s="51" t="s">
        <v>100</v>
      </c>
      <c r="D57" s="52">
        <f t="shared" ref="D57" si="2">E57/121%</f>
        <v>0</v>
      </c>
      <c r="E57" s="52">
        <v>0</v>
      </c>
      <c r="F57" s="52" t="s">
        <v>3</v>
      </c>
      <c r="G57" s="108">
        <v>45662</v>
      </c>
      <c r="H57" s="109">
        <v>46022</v>
      </c>
    </row>
    <row r="58" spans="1:8" ht="15.75" thickBot="1" x14ac:dyDescent="0.35">
      <c r="A58" s="196" t="s">
        <v>36</v>
      </c>
      <c r="B58" s="197"/>
      <c r="C58" s="198"/>
      <c r="D58" s="58">
        <f>+D59</f>
        <v>768.6</v>
      </c>
      <c r="E58" s="58">
        <f>+E59</f>
        <v>930</v>
      </c>
      <c r="F58" s="57"/>
      <c r="G58" s="104"/>
      <c r="H58" s="105"/>
    </row>
    <row r="59" spans="1:8" s="4" customFormat="1" ht="15.75" thickBot="1" x14ac:dyDescent="0.35">
      <c r="A59" s="211" t="s">
        <v>15</v>
      </c>
      <c r="B59" s="212"/>
      <c r="C59" s="213"/>
      <c r="D59" s="72">
        <f>SUM(D60)</f>
        <v>768.6</v>
      </c>
      <c r="E59" s="72">
        <f>SUM(E60)</f>
        <v>930</v>
      </c>
      <c r="F59" s="73"/>
      <c r="G59" s="102"/>
      <c r="H59" s="103"/>
    </row>
    <row r="60" spans="1:8" ht="15.75" thickBot="1" x14ac:dyDescent="0.35">
      <c r="A60" s="70">
        <v>29</v>
      </c>
      <c r="B60" s="71" t="s">
        <v>16</v>
      </c>
      <c r="C60" s="51" t="s">
        <v>47</v>
      </c>
      <c r="D60" s="52">
        <v>768.6</v>
      </c>
      <c r="E60" s="52">
        <v>930</v>
      </c>
      <c r="F60" s="52" t="s">
        <v>3</v>
      </c>
      <c r="G60" s="108">
        <v>45662</v>
      </c>
      <c r="H60" s="109">
        <v>46022</v>
      </c>
    </row>
    <row r="61" spans="1:8" s="4" customFormat="1" ht="15.75" thickBot="1" x14ac:dyDescent="0.35">
      <c r="A61" s="196" t="s">
        <v>33</v>
      </c>
      <c r="B61" s="197"/>
      <c r="C61" s="198"/>
      <c r="D61" s="58">
        <f>+D62</f>
        <v>0</v>
      </c>
      <c r="E61" s="58">
        <f>+E62</f>
        <v>0</v>
      </c>
      <c r="F61" s="57"/>
      <c r="G61" s="104"/>
      <c r="H61" s="105"/>
    </row>
    <row r="62" spans="1:8" ht="30.75" thickBot="1" x14ac:dyDescent="0.35">
      <c r="A62" s="49">
        <v>30</v>
      </c>
      <c r="B62" s="50" t="s">
        <v>17</v>
      </c>
      <c r="C62" s="51" t="s">
        <v>48</v>
      </c>
      <c r="D62" s="52">
        <f t="shared" ref="D62" si="3">E62/121%</f>
        <v>0</v>
      </c>
      <c r="E62" s="52">
        <v>0</v>
      </c>
      <c r="F62" s="52" t="s">
        <v>3</v>
      </c>
      <c r="G62" s="108">
        <v>45662</v>
      </c>
      <c r="H62" s="109">
        <v>46022</v>
      </c>
    </row>
    <row r="63" spans="1:8" s="4" customFormat="1" ht="15.75" thickBot="1" x14ac:dyDescent="0.35">
      <c r="A63" s="196" t="s">
        <v>34</v>
      </c>
      <c r="B63" s="197"/>
      <c r="C63" s="197"/>
      <c r="D63" s="62">
        <f>+D64</f>
        <v>0</v>
      </c>
      <c r="E63" s="62">
        <f>+E64</f>
        <v>0</v>
      </c>
      <c r="F63" s="61"/>
      <c r="G63" s="106"/>
      <c r="H63" s="107"/>
    </row>
    <row r="64" spans="1:8" ht="30.75" thickBot="1" x14ac:dyDescent="0.35">
      <c r="A64" s="59">
        <v>31</v>
      </c>
      <c r="B64" s="13" t="s">
        <v>18</v>
      </c>
      <c r="C64" s="60" t="s">
        <v>49</v>
      </c>
      <c r="D64" s="14">
        <f t="shared" ref="D64" si="4">E64/121%</f>
        <v>0</v>
      </c>
      <c r="E64" s="14">
        <v>0</v>
      </c>
      <c r="F64" s="14" t="s">
        <v>3</v>
      </c>
      <c r="G64" s="108">
        <v>45662</v>
      </c>
      <c r="H64" s="109">
        <v>46022</v>
      </c>
    </row>
    <row r="65" spans="1:8" s="4" customFormat="1" ht="15.75" thickBot="1" x14ac:dyDescent="0.35">
      <c r="A65" s="196" t="s">
        <v>88</v>
      </c>
      <c r="B65" s="197"/>
      <c r="C65" s="197"/>
      <c r="D65" s="62">
        <f>D66+D67</f>
        <v>4123.3900000000003</v>
      </c>
      <c r="E65" s="62">
        <f>E66+E67</f>
        <v>4989.3</v>
      </c>
      <c r="F65" s="61"/>
      <c r="G65" s="106"/>
      <c r="H65" s="107"/>
    </row>
    <row r="66" spans="1:8" ht="15.75" thickBot="1" x14ac:dyDescent="0.35">
      <c r="A66" s="63">
        <v>32</v>
      </c>
      <c r="B66" s="38" t="s">
        <v>30</v>
      </c>
      <c r="C66" s="64" t="s">
        <v>31</v>
      </c>
      <c r="D66" s="35">
        <v>4066.12</v>
      </c>
      <c r="E66" s="35">
        <v>4920</v>
      </c>
      <c r="F66" s="35" t="s">
        <v>3</v>
      </c>
      <c r="G66" s="108">
        <v>45662</v>
      </c>
      <c r="H66" s="109">
        <v>46022</v>
      </c>
    </row>
    <row r="67" spans="1:8" ht="15.75" thickBot="1" x14ac:dyDescent="0.35">
      <c r="A67" s="133">
        <v>33</v>
      </c>
      <c r="B67" s="13" t="s">
        <v>132</v>
      </c>
      <c r="C67" s="60" t="s">
        <v>133</v>
      </c>
      <c r="D67" s="52">
        <v>57.27</v>
      </c>
      <c r="E67" s="52">
        <v>69.3</v>
      </c>
      <c r="F67" s="35" t="s">
        <v>3</v>
      </c>
      <c r="G67" s="108">
        <v>45662</v>
      </c>
      <c r="H67" s="109">
        <v>46022</v>
      </c>
    </row>
    <row r="68" spans="1:8" s="4" customFormat="1" ht="15.75" thickBot="1" x14ac:dyDescent="0.35">
      <c r="A68" s="170" t="s">
        <v>56</v>
      </c>
      <c r="B68" s="171"/>
      <c r="C68" s="171"/>
      <c r="D68" s="58">
        <f>+D69</f>
        <v>0</v>
      </c>
      <c r="E68" s="58">
        <f>+E69</f>
        <v>0</v>
      </c>
      <c r="F68" s="57"/>
      <c r="G68" s="104"/>
      <c r="H68" s="105"/>
    </row>
    <row r="69" spans="1:8" s="4" customFormat="1" ht="64.5" customHeight="1" thickBot="1" x14ac:dyDescent="0.35">
      <c r="A69" s="140">
        <v>34</v>
      </c>
      <c r="B69" s="118" t="s">
        <v>98</v>
      </c>
      <c r="C69" s="79" t="s">
        <v>59</v>
      </c>
      <c r="D69" s="35">
        <f t="shared" ref="D69" si="5">E69/121%</f>
        <v>0</v>
      </c>
      <c r="E69" s="35">
        <v>0</v>
      </c>
      <c r="F69" s="35" t="s">
        <v>3</v>
      </c>
      <c r="G69" s="108">
        <v>45662</v>
      </c>
      <c r="H69" s="109">
        <v>46022</v>
      </c>
    </row>
    <row r="70" spans="1:8" ht="15.75" thickBot="1" x14ac:dyDescent="0.35">
      <c r="A70" s="172" t="s">
        <v>37</v>
      </c>
      <c r="B70" s="173"/>
      <c r="C70" s="173"/>
      <c r="D70" s="80">
        <f>D71+D77</f>
        <v>219953.62</v>
      </c>
      <c r="E70" s="80">
        <f>E71+E77</f>
        <v>262573.32</v>
      </c>
      <c r="F70" s="81"/>
      <c r="G70" s="110"/>
      <c r="H70" s="111"/>
    </row>
    <row r="71" spans="1:8" s="4" customFormat="1" x14ac:dyDescent="0.3">
      <c r="A71" s="167" t="s">
        <v>19</v>
      </c>
      <c r="B71" s="168"/>
      <c r="C71" s="168"/>
      <c r="D71" s="146">
        <f>SUM(D72)</f>
        <v>3339.85</v>
      </c>
      <c r="E71" s="146">
        <f>E72</f>
        <v>4041.22</v>
      </c>
      <c r="F71" s="124"/>
      <c r="G71" s="147"/>
      <c r="H71" s="148"/>
    </row>
    <row r="72" spans="1:8" ht="30.75" thickBot="1" x14ac:dyDescent="0.35">
      <c r="A72" s="142">
        <v>35</v>
      </c>
      <c r="B72" s="15" t="s">
        <v>20</v>
      </c>
      <c r="C72" s="15" t="s">
        <v>50</v>
      </c>
      <c r="D72" s="12">
        <v>3339.85</v>
      </c>
      <c r="E72" s="12">
        <v>4041.22</v>
      </c>
      <c r="F72" s="12" t="s">
        <v>3</v>
      </c>
      <c r="G72" s="108">
        <v>45662</v>
      </c>
      <c r="H72" s="109">
        <v>46022</v>
      </c>
    </row>
    <row r="73" spans="1:8" s="4" customFormat="1" ht="15.75" hidden="1" customHeight="1" thickBot="1" x14ac:dyDescent="0.35">
      <c r="A73" s="169" t="s">
        <v>21</v>
      </c>
      <c r="B73" s="169"/>
      <c r="C73" s="169"/>
      <c r="D73" s="12">
        <f t="shared" ref="D73:D76" si="6">E73/121%</f>
        <v>0</v>
      </c>
      <c r="E73" s="149">
        <f>SUM(E74)</f>
        <v>0</v>
      </c>
      <c r="F73" s="150"/>
      <c r="G73" s="151"/>
      <c r="H73" s="151"/>
    </row>
    <row r="74" spans="1:8" hidden="1" x14ac:dyDescent="0.3">
      <c r="A74" s="142">
        <v>44</v>
      </c>
      <c r="B74" s="15" t="s">
        <v>103</v>
      </c>
      <c r="C74" s="15"/>
      <c r="D74" s="12">
        <f t="shared" si="6"/>
        <v>0</v>
      </c>
      <c r="E74" s="12">
        <v>0</v>
      </c>
      <c r="F74" s="12" t="s">
        <v>3</v>
      </c>
      <c r="G74" s="90">
        <v>46023</v>
      </c>
      <c r="H74" s="90">
        <v>46387</v>
      </c>
    </row>
    <row r="75" spans="1:8" s="4" customFormat="1" hidden="1" x14ac:dyDescent="0.3">
      <c r="A75" s="169" t="s">
        <v>22</v>
      </c>
      <c r="B75" s="169"/>
      <c r="C75" s="169"/>
      <c r="D75" s="12">
        <f t="shared" si="6"/>
        <v>0</v>
      </c>
      <c r="E75" s="149">
        <f>SUM(E76)</f>
        <v>0</v>
      </c>
      <c r="F75" s="150"/>
      <c r="G75" s="151"/>
      <c r="H75" s="151"/>
    </row>
    <row r="76" spans="1:8" hidden="1" x14ac:dyDescent="0.3">
      <c r="A76" s="142">
        <v>46</v>
      </c>
      <c r="B76" s="15" t="s">
        <v>23</v>
      </c>
      <c r="C76" s="152"/>
      <c r="D76" s="12">
        <f t="shared" si="6"/>
        <v>0</v>
      </c>
      <c r="E76" s="12">
        <v>0</v>
      </c>
      <c r="F76" s="12" t="s">
        <v>3</v>
      </c>
      <c r="G76" s="90">
        <v>46023</v>
      </c>
      <c r="H76" s="90">
        <v>46387</v>
      </c>
    </row>
    <row r="77" spans="1:8" x14ac:dyDescent="0.3">
      <c r="A77" s="174" t="s">
        <v>21</v>
      </c>
      <c r="B77" s="174"/>
      <c r="C77" s="174"/>
      <c r="D77" s="153">
        <f>D78</f>
        <v>216613.77</v>
      </c>
      <c r="E77" s="153">
        <f>E78</f>
        <v>258532.1</v>
      </c>
      <c r="F77" s="12"/>
      <c r="G77" s="90"/>
      <c r="H77" s="90"/>
    </row>
    <row r="78" spans="1:8" ht="30.75" thickBot="1" x14ac:dyDescent="0.35">
      <c r="A78" s="142">
        <v>36</v>
      </c>
      <c r="B78" s="15" t="s">
        <v>119</v>
      </c>
      <c r="C78" s="152" t="s">
        <v>120</v>
      </c>
      <c r="D78" s="12">
        <v>216613.77</v>
      </c>
      <c r="E78" s="12">
        <v>258532.1</v>
      </c>
      <c r="F78" s="12" t="s">
        <v>3</v>
      </c>
      <c r="G78" s="108">
        <v>45662</v>
      </c>
      <c r="H78" s="109">
        <v>46022</v>
      </c>
    </row>
    <row r="79" spans="1:8" ht="15.75" x14ac:dyDescent="0.3">
      <c r="A79" s="199" t="s">
        <v>121</v>
      </c>
      <c r="B79" s="200"/>
      <c r="C79" s="201"/>
      <c r="D79" s="153">
        <f>D80+D81</f>
        <v>12850</v>
      </c>
      <c r="E79" s="153">
        <f>E80+E81</f>
        <v>12850</v>
      </c>
      <c r="F79" s="153"/>
      <c r="G79" s="154"/>
      <c r="H79" s="154"/>
    </row>
    <row r="80" spans="1:8" ht="30" x14ac:dyDescent="0.3">
      <c r="A80" s="142">
        <v>37</v>
      </c>
      <c r="B80" s="15" t="s">
        <v>134</v>
      </c>
      <c r="C80" s="152" t="s">
        <v>136</v>
      </c>
      <c r="D80" s="12">
        <v>10450</v>
      </c>
      <c r="E80" s="12">
        <v>10450</v>
      </c>
      <c r="F80" s="12" t="s">
        <v>3</v>
      </c>
      <c r="G80" s="90">
        <v>45839</v>
      </c>
      <c r="H80" s="90">
        <v>45882</v>
      </c>
    </row>
    <row r="81" spans="1:9" ht="45" x14ac:dyDescent="0.3">
      <c r="A81" s="142">
        <v>38</v>
      </c>
      <c r="B81" s="15" t="s">
        <v>135</v>
      </c>
      <c r="C81" s="152" t="s">
        <v>137</v>
      </c>
      <c r="D81" s="12">
        <v>2400</v>
      </c>
      <c r="E81" s="12">
        <v>2400</v>
      </c>
      <c r="F81" s="12" t="s">
        <v>3</v>
      </c>
      <c r="G81" s="90">
        <v>45748</v>
      </c>
      <c r="H81" s="90">
        <v>45770</v>
      </c>
    </row>
    <row r="82" spans="1:9" x14ac:dyDescent="0.3">
      <c r="A82" s="19"/>
      <c r="C82" s="4"/>
      <c r="D82" s="20"/>
      <c r="E82" s="20"/>
      <c r="F82" s="4"/>
      <c r="G82" s="112"/>
      <c r="H82" s="112"/>
    </row>
    <row r="83" spans="1:9" s="24" customFormat="1" x14ac:dyDescent="0.3">
      <c r="A83" s="19"/>
      <c r="B83" s="21" t="s">
        <v>24</v>
      </c>
      <c r="C83" s="22"/>
      <c r="D83" s="23"/>
      <c r="E83" s="23"/>
      <c r="F83" s="23"/>
      <c r="G83" s="26"/>
      <c r="H83" s="26"/>
      <c r="I83" s="5"/>
    </row>
    <row r="84" spans="1:9" s="24" customFormat="1" x14ac:dyDescent="0.3">
      <c r="A84" s="19"/>
      <c r="B84" s="25" t="s">
        <v>105</v>
      </c>
      <c r="C84" s="22"/>
      <c r="D84" s="23"/>
      <c r="E84" s="23"/>
      <c r="F84" s="22"/>
      <c r="G84" s="26"/>
      <c r="H84" s="26"/>
      <c r="I84" s="5"/>
    </row>
    <row r="85" spans="1:9" s="24" customFormat="1" x14ac:dyDescent="0.3">
      <c r="A85" s="19"/>
      <c r="B85" s="25"/>
      <c r="C85" s="4"/>
      <c r="D85" s="27"/>
      <c r="E85" s="27"/>
      <c r="F85" s="4"/>
      <c r="G85" s="26"/>
      <c r="H85" s="26"/>
      <c r="I85" s="5"/>
    </row>
    <row r="86" spans="1:9" s="24" customFormat="1" x14ac:dyDescent="0.3">
      <c r="A86" s="19"/>
      <c r="B86" s="25"/>
      <c r="C86" s="26"/>
      <c r="D86" s="28"/>
      <c r="E86" s="29"/>
      <c r="F86" s="28"/>
      <c r="G86" s="113"/>
      <c r="H86" s="113"/>
      <c r="I86" s="5"/>
    </row>
    <row r="87" spans="1:9" s="24" customFormat="1" x14ac:dyDescent="0.3">
      <c r="A87" s="31"/>
      <c r="B87" s="5"/>
      <c r="C87" s="5"/>
      <c r="D87" s="5"/>
      <c r="E87" s="32"/>
      <c r="F87" s="5"/>
      <c r="I87" s="5"/>
    </row>
    <row r="89" spans="1:9" s="24" customFormat="1" x14ac:dyDescent="0.3">
      <c r="A89" s="31"/>
      <c r="B89" s="5"/>
      <c r="C89" s="5"/>
      <c r="D89" s="5"/>
      <c r="E89" s="5"/>
      <c r="F89" s="5"/>
      <c r="I89" s="5"/>
    </row>
    <row r="90" spans="1:9" s="24" customFormat="1" x14ac:dyDescent="0.3">
      <c r="A90" s="31"/>
      <c r="B90" s="5"/>
      <c r="C90" s="5"/>
      <c r="D90" s="5"/>
      <c r="E90" s="32"/>
      <c r="F90" s="5"/>
      <c r="I90" s="5"/>
    </row>
    <row r="91" spans="1:9" s="24" customFormat="1" x14ac:dyDescent="0.3">
      <c r="A91" s="31"/>
      <c r="B91" s="5"/>
      <c r="C91" s="5"/>
      <c r="D91" s="5"/>
      <c r="E91" s="5"/>
      <c r="F91" s="5"/>
      <c r="I91" s="5"/>
    </row>
  </sheetData>
  <mergeCells count="37">
    <mergeCell ref="A31:C31"/>
    <mergeCell ref="A79:C79"/>
    <mergeCell ref="G7:H7"/>
    <mergeCell ref="G5:H5"/>
    <mergeCell ref="G6:H6"/>
    <mergeCell ref="G15:G16"/>
    <mergeCell ref="H15:H16"/>
    <mergeCell ref="A17:H17"/>
    <mergeCell ref="D15:E15"/>
    <mergeCell ref="A12:H12"/>
    <mergeCell ref="A13:H13"/>
    <mergeCell ref="A63:C63"/>
    <mergeCell ref="A65:C65"/>
    <mergeCell ref="A56:C56"/>
    <mergeCell ref="A59:C59"/>
    <mergeCell ref="A58:C58"/>
    <mergeCell ref="A73:C73"/>
    <mergeCell ref="A15:A16"/>
    <mergeCell ref="B15:B16"/>
    <mergeCell ref="C15:C16"/>
    <mergeCell ref="F15:F16"/>
    <mergeCell ref="A19:C19"/>
    <mergeCell ref="A23:C23"/>
    <mergeCell ref="A25:C25"/>
    <mergeCell ref="A18:C18"/>
    <mergeCell ref="A53:C53"/>
    <mergeCell ref="A28:C28"/>
    <mergeCell ref="A33:C33"/>
    <mergeCell ref="A35:C35"/>
    <mergeCell ref="A39:C39"/>
    <mergeCell ref="A55:C55"/>
    <mergeCell ref="A61:C61"/>
    <mergeCell ref="A75:C75"/>
    <mergeCell ref="A71:C71"/>
    <mergeCell ref="A68:C68"/>
    <mergeCell ref="A70:C70"/>
    <mergeCell ref="A77:C77"/>
  </mergeCells>
  <pageMargins left="0.31496062992125984" right="0.19685039370078741" top="0.48" bottom="0.38" header="0.19685039370078741" footer="0.11811023622047245"/>
  <pageSetup paperSize="9" scale="90" orientation="landscape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PAAP 2025</vt:lpstr>
      <vt:lpstr>Anexa PAAP_achizitii dir_2025</vt:lpstr>
      <vt:lpstr>'Anexa PAAP_achizitii dir_2025'!Print_Titles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eu</cp:lastModifiedBy>
  <cp:lastPrinted>2026-07-22T07:49:11Z</cp:lastPrinted>
  <dcterms:created xsi:type="dcterms:W3CDTF">2022-11-14T11:25:47Z</dcterms:created>
  <dcterms:modified xsi:type="dcterms:W3CDTF">2026-08-24T11:29:11Z</dcterms:modified>
</cp:coreProperties>
</file>