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85" yWindow="-15" windowWidth="14460" windowHeight="12675"/>
  </bookViews>
  <sheets>
    <sheet name="Anexa PAAP_achizitii dir_2025" sheetId="10" r:id="rId1"/>
  </sheets>
  <definedNames>
    <definedName name="_xlnm.Print_Titles" localSheetId="0">'Anexa PAAP_achizitii dir_2025'!$15:$16</definedName>
  </definedNames>
  <calcPr calcId="144525"/>
</workbook>
</file>

<file path=xl/calcChain.xml><?xml version="1.0" encoding="utf-8"?>
<calcChain xmlns="http://schemas.openxmlformats.org/spreadsheetml/2006/main">
  <c r="E60" i="10" l="1"/>
  <c r="D60" i="10"/>
  <c r="E62" i="10"/>
  <c r="E61" i="10"/>
  <c r="E31" i="10"/>
  <c r="E30" i="10" s="1"/>
  <c r="D32" i="10" l="1"/>
  <c r="E71" i="10"/>
  <c r="E65" i="10"/>
  <c r="E38" i="10"/>
  <c r="E39" i="10"/>
  <c r="E40" i="10"/>
  <c r="E41" i="10"/>
  <c r="E42" i="10"/>
  <c r="E43" i="10"/>
  <c r="E44" i="10"/>
  <c r="E45" i="10"/>
  <c r="E46" i="10"/>
  <c r="E47" i="10"/>
  <c r="E37" i="10"/>
  <c r="E34" i="10"/>
  <c r="E35" i="10"/>
  <c r="E33" i="10"/>
  <c r="E29" i="10"/>
  <c r="E27" i="10"/>
  <c r="E26" i="10"/>
  <c r="E22" i="10"/>
  <c r="E21" i="10"/>
  <c r="E20" i="10"/>
  <c r="D36" i="10"/>
  <c r="E19" i="10" l="1"/>
  <c r="E64" i="10"/>
  <c r="E70" i="10"/>
  <c r="D67" i="10"/>
  <c r="D69" i="10"/>
  <c r="D70" i="10"/>
  <c r="E36" i="10"/>
  <c r="D19" i="10"/>
  <c r="E63" i="10" l="1"/>
  <c r="D23" i="10"/>
  <c r="E23" i="10"/>
  <c r="E54" i="10"/>
  <c r="E53" i="10" s="1"/>
  <c r="D55" i="10"/>
  <c r="D54" i="10" s="1"/>
  <c r="D53" i="10" s="1"/>
  <c r="E56" i="10"/>
  <c r="D57" i="10"/>
  <c r="D56" i="10" s="1"/>
  <c r="E58" i="10"/>
  <c r="D59" i="10"/>
  <c r="D58" i="10" s="1"/>
  <c r="E66" i="10" l="1"/>
  <c r="D66" i="10" s="1"/>
  <c r="D52" i="10"/>
  <c r="D49" i="10"/>
  <c r="E48" i="10" l="1"/>
  <c r="D48" i="10"/>
  <c r="E68" i="10"/>
  <c r="D68" i="10" s="1"/>
  <c r="D64" i="10"/>
  <c r="D63" i="10" s="1"/>
  <c r="E51" i="10"/>
  <c r="E50" i="10" s="1"/>
  <c r="E32" i="10" l="1"/>
  <c r="E28" i="10"/>
  <c r="E25" i="10"/>
  <c r="E18" i="10" l="1"/>
  <c r="D28" i="10"/>
  <c r="D25" i="10" l="1"/>
  <c r="D18" i="10" s="1"/>
  <c r="D51" i="10" l="1"/>
  <c r="D50" i="10" s="1"/>
</calcChain>
</file>

<file path=xl/sharedStrings.xml><?xml version="1.0" encoding="utf-8"?>
<sst xmlns="http://schemas.openxmlformats.org/spreadsheetml/2006/main" count="136" uniqueCount="103">
  <si>
    <t>Nr. crt.</t>
  </si>
  <si>
    <t xml:space="preserve">Cod CPV
</t>
  </si>
  <si>
    <t>Buget de Stat</t>
  </si>
  <si>
    <t>Poşta, telecomunicaţii, radio, tv, internet - art. 20.01.08</t>
  </si>
  <si>
    <t>SERVICII POŞTALE</t>
  </si>
  <si>
    <t>Alte bunuri şi servicii pentru întreţinere şi funcţionare - art. 20.01.30</t>
  </si>
  <si>
    <t>SERVICII DE CURĂŢENIE</t>
  </si>
  <si>
    <t>SERVICII DE INTRETINERE SI REPARATII</t>
  </si>
  <si>
    <t>Bunuri de natura obiectelor de inventar - art. 20.05.30</t>
  </si>
  <si>
    <t>ACHIZIŢII MATERIALE DE NATURA OBIECTELOR DE INVENTAR</t>
  </si>
  <si>
    <t>Deplasări interne, detaşări, transferări -art. 20.06.01</t>
  </si>
  <si>
    <t>SERVICII CAZARE,TRANSPORT DEPLASĂRI</t>
  </si>
  <si>
    <t>ACHIZIŢII ABONAMENTE PRESA ŞI 
PUBLICAŢII DE SPECIALITATE</t>
  </si>
  <si>
    <t>SERVICII DE PREGĂTIRE ŞI FORMARE PROFESIONALĂ</t>
  </si>
  <si>
    <t>Prime de asigurare non-viaţă (RCA, CASCO)-art.20.30.03</t>
  </si>
  <si>
    <t>SERVICII ASIGURĂRI AUTO</t>
  </si>
  <si>
    <t>Chirii-art.20.30.04</t>
  </si>
  <si>
    <t>Alte cheltuieli cu bunuri şi servicii-art.20.30.30</t>
  </si>
  <si>
    <t>ALTE CHELTUIELI CU BUNURI SI SERVICII</t>
  </si>
  <si>
    <t>Elaborat</t>
  </si>
  <si>
    <t>TITLUL II BUNURI  ŞI SERVICII - 20</t>
  </si>
  <si>
    <t>Materiale pentru curăţenie - art. 20.01.02</t>
  </si>
  <si>
    <t>Incălzit, iluminat şi forta motrică - art.20.01.03</t>
  </si>
  <si>
    <t>Apă, canal şi salubritate - art. 20.01.04</t>
  </si>
  <si>
    <t>CARTUSE TONER</t>
  </si>
  <si>
    <t>SERVICII DE MEDICINA MUNCII</t>
  </si>
  <si>
    <t>85147000-1 SERVICII DE MEDICINA MUNCII</t>
  </si>
  <si>
    <t xml:space="preserve">   Bunuri şi servicii -20.01</t>
  </si>
  <si>
    <t xml:space="preserve">   Cărţi, publicaţii şi materiale documentare - art. 20.11</t>
  </si>
  <si>
    <t xml:space="preserve">   Pregătire profesională - art. 20.13</t>
  </si>
  <si>
    <t xml:space="preserve">   Bunuri de natura obiectelor de inventar -20.05</t>
  </si>
  <si>
    <t xml:space="preserve">   Deplasari, detasari, transferuri - 20.06</t>
  </si>
  <si>
    <t xml:space="preserve">   Alte cheltuieli - 20.30</t>
  </si>
  <si>
    <t>Furnituri de birou - art. 20.01.01</t>
  </si>
  <si>
    <t>64112000-4 SERVICII POSTALE DE DISTRIBUIRE A CORESPONDENȚEI</t>
  </si>
  <si>
    <t>64200000-8 SERVICII DE TELECOMUNICAȚII</t>
  </si>
  <si>
    <t>50110000-9 SERVICII DE REPARARE ȘI DE ÎNTREȚINEREA AUTOVEHICULELOR ȘI A ECHIPAMENTELOR CONEXE</t>
  </si>
  <si>
    <t xml:space="preserve">45453000-7 LUCRĂRI DE REPARAȚII GENERALE ȘI DE RENOVARE  </t>
  </si>
  <si>
    <t>55110000-4 SERVICII DE CAZARE LA HOTEL</t>
  </si>
  <si>
    <t xml:space="preserve">22200000-2 ZIARE, REVISTE SPECIALIZATE, PERIODICE ȘI REVISTE </t>
  </si>
  <si>
    <t>80530000-8 SERVICII DE FORMARE PROFESIONALĂ</t>
  </si>
  <si>
    <t xml:space="preserve">66516100-1 SERVICII DE ASIGURARE DE RĂSPUNDERE CIVILĂ AUTO  </t>
  </si>
  <si>
    <t>UTILITATI - GAZ PENTRU RETELE PUBLICE</t>
  </si>
  <si>
    <t>UTILITATI - ELECTRICITATE</t>
  </si>
  <si>
    <t xml:space="preserve">  INSPECTOR ŞEF</t>
  </si>
  <si>
    <t>65100000-4, DISTRIBUȚIE DE APĂ ȘI SERVICII CONEXE</t>
  </si>
  <si>
    <t>Obiectul achiziției directe</t>
  </si>
  <si>
    <t>Lei, fără TVA</t>
  </si>
  <si>
    <t>Sursa de finanțare</t>
  </si>
  <si>
    <t>Data estimată pentru finalizare</t>
  </si>
  <si>
    <t>ANEXA PRIVIND ACHIZIȚIILE DIRECTE</t>
  </si>
  <si>
    <t>Data estimată pentru inițiere</t>
  </si>
  <si>
    <t>PAPETARIE, ECHIPAMENTE ŞI ALTE ARTICOLE DE BIROU</t>
  </si>
  <si>
    <t>MATERIALE CURĂȚENIE</t>
  </si>
  <si>
    <t>UTILITĂȚI - APA SI SERVICII CONEXE</t>
  </si>
  <si>
    <t>SERVICII DE TELEFONIE FIXĂ</t>
  </si>
  <si>
    <t>90910000-9 SERVICII DE CURĂȚENIE</t>
  </si>
  <si>
    <t>SERVICII DE MONITORIZARE SISTEME ALARMĂ</t>
  </si>
  <si>
    <t xml:space="preserve">79711000-1 SERVICII DE MONITORIZARE A SISTEMELOR DE ALARMĂ </t>
  </si>
  <si>
    <t>SERVICII DE ÎNTRETINERE ȘI ASISTENȚĂ TEHNICĂ PROGRAM INFORMATIC CONTABILITATE</t>
  </si>
  <si>
    <t>72261000-2 SERVICII DE ASISTENȚĂ TEHNICĂ PENTRU SOFTWARE</t>
  </si>
  <si>
    <t>FURNIZARE VINIETE AUTO</t>
  </si>
  <si>
    <t>22453000-0 VINIETE DE AUTOMOBILE</t>
  </si>
  <si>
    <t>SERVICII REPARAŢII/REVIZII AUTO</t>
  </si>
  <si>
    <t>SERVICII DE INSPECȚIE ȘI TESTARE TEHNICĂ ITP</t>
  </si>
  <si>
    <t>71630000-3 SERVICII DE INSPECȚIE ȘI TESTARE TEHNICĂ</t>
  </si>
  <si>
    <t>Lei, cu TVA</t>
  </si>
  <si>
    <t xml:space="preserve">   Protecția muncii - art. 20.14</t>
  </si>
  <si>
    <t xml:space="preserve">   Reparații curente -20.02</t>
  </si>
  <si>
    <t>30125100-2 CARTUȘE DE TONER</t>
  </si>
  <si>
    <t>39831240-0 PRODUSE DE CURĂȚENIE</t>
  </si>
  <si>
    <t>09121200-5, GAZ PENTRU RETELELE PUBLICE</t>
  </si>
  <si>
    <t>09310000-5, ELECTRICITATE</t>
  </si>
  <si>
    <t>APROBAT,</t>
  </si>
  <si>
    <t>30190000-1 ACCESORII BIROU, 30192700-8 PAPETĂRIE, 39292400-9 INSTRUMENTE DE SCRIS</t>
  </si>
  <si>
    <t>Valoarea estimată  Lei, cu TVA</t>
  </si>
  <si>
    <t>30190000-7 DIVERSE MAȘINI, ECHIPAMENTE ȘI ACCESORII DE BIROU</t>
  </si>
  <si>
    <t>CHIRII</t>
  </si>
  <si>
    <t>BOTEZATU ELIZA</t>
  </si>
  <si>
    <t>Teleanu Cristina</t>
  </si>
  <si>
    <t>FORMULARE TIPIZATE</t>
  </si>
  <si>
    <t>22458000-5 IMPRIMATE LA COMANDA</t>
  </si>
  <si>
    <t>SERVICII PAZA</t>
  </si>
  <si>
    <t>79713000-5 - SERVICII DE PAZA SI PROTECTIE</t>
  </si>
  <si>
    <t>SERVICII DE VULCANIZARE</t>
  </si>
  <si>
    <t>50116500-6 - SERVICII DE REPARARE A PNEURILOR, INCLUSIV MONTARE SI ECHILIBRARE</t>
  </si>
  <si>
    <t>SERVICE SISTEM ALARMA</t>
  </si>
  <si>
    <t>50610000-4 - SERVICII DE REPARARE SI DE INTRETINERE A ECHIPAMENTULUI DE SECURITATE</t>
  </si>
  <si>
    <t>ABONAMENT PACHET SERVICI PURIFICATOR LA FANTANA</t>
  </si>
  <si>
    <t>51514110-2- SERVICII DE INSTALARE DE UTILAJE SI APARATE DE FILTRARE SAU DE PURIFICARE A APEI</t>
  </si>
  <si>
    <t>SERVICII DE INCHIRIERE</t>
  </si>
  <si>
    <t>70310000-7 - SERVICII DE INCHIRIERE SAU DE VANZARE DE IMOBILE</t>
  </si>
  <si>
    <t xml:space="preserve">PROGRAMUL  ANUAL AL  ACHIZIŢIILOR PUBLICE - ESTIMAT AN 2025 </t>
  </si>
  <si>
    <t>NR. 12.799/29.11.2024</t>
  </si>
  <si>
    <t>SERVICII TELEFONIE MOBILA</t>
  </si>
  <si>
    <t>MASURAT SI VERIFICAT PRIZA PAMANT</t>
  </si>
  <si>
    <t>50532400-7- SERVICII DE REPARARE SI DE INTRETINERE A ECHIPAMENTULUI DE DISTRIBUTIE ELECTRICA</t>
  </si>
  <si>
    <t>APA MINERALA CONF OUG99/2000</t>
  </si>
  <si>
    <t>15981000-8 APA MINERALA</t>
  </si>
  <si>
    <t>64212000-5 SERVICVII DE TELEFONIE MOBILA</t>
  </si>
  <si>
    <t>Carburanţi si lubrifianţi - art. 20.01.05</t>
  </si>
  <si>
    <t>CARBURANTI</t>
  </si>
  <si>
    <t>09132100-4 BENZINA FARA PLUMB                                09134200-9 MOTORINĂ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</si>
</sst>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Trebuchet MS"/>
      <family val="2"/>
    </font>
    <font>
      <sz val="10"/>
      <name val="Trebuchet MS"/>
      <family val="2"/>
    </font>
    <font>
      <sz val="10"/>
      <color indexed="8"/>
      <name val="Trebuchet MS"/>
      <family val="2"/>
    </font>
    <font>
      <b/>
      <sz val="10"/>
      <color indexed="8"/>
      <name val="Trebuchet MS"/>
      <family val="2"/>
    </font>
    <font>
      <b/>
      <i/>
      <sz val="10"/>
      <name val="Trebuchet MS"/>
      <family val="2"/>
    </font>
    <font>
      <sz val="10"/>
      <color theme="1"/>
      <name val="Calibri"/>
      <family val="2"/>
      <charset val="238"/>
      <scheme val="minor"/>
    </font>
    <font>
      <sz val="10"/>
      <color theme="1"/>
      <name val="Trebuchet MS"/>
      <family val="2"/>
    </font>
    <font>
      <i/>
      <sz val="10"/>
      <name val="Trebuchet MS"/>
      <family val="2"/>
    </font>
    <font>
      <sz val="11"/>
      <name val="Trebuchet MS"/>
      <family val="2"/>
    </font>
    <font>
      <sz val="11"/>
      <color indexed="8"/>
      <name val="Trebuchet MS"/>
      <family val="2"/>
    </font>
    <font>
      <b/>
      <sz val="1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1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justify"/>
    </xf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4" fontId="4" fillId="0" borderId="0" xfId="0" quotePrefix="1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0" fillId="0" borderId="0" xfId="0" applyFont="1" applyFill="1" applyBorder="1"/>
    <xf numFmtId="4" fontId="10" fillId="0" borderId="0" xfId="0" applyNumberFormat="1" applyFont="1" applyFill="1" applyBorder="1"/>
    <xf numFmtId="0" fontId="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4" fontId="4" fillId="0" borderId="0" xfId="0" applyNumberFormat="1" applyFont="1" applyFill="1" applyBorder="1"/>
    <xf numFmtId="0" fontId="5" fillId="0" borderId="0" xfId="0" applyFont="1" applyFill="1"/>
    <xf numFmtId="4" fontId="5" fillId="0" borderId="0" xfId="0" applyNumberFormat="1" applyFont="1" applyFill="1"/>
    <xf numFmtId="0" fontId="4" fillId="0" borderId="0" xfId="0" applyFont="1" applyFill="1" applyAlignment="1">
      <alignment vertical="center"/>
    </xf>
    <xf numFmtId="4" fontId="4" fillId="0" borderId="0" xfId="0" applyNumberFormat="1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4" fontId="4" fillId="0" borderId="34" xfId="0" applyNumberFormat="1" applyFont="1" applyFill="1" applyBorder="1" applyAlignment="1">
      <alignment horizontal="center" vertical="center" wrapText="1"/>
    </xf>
    <xf numFmtId="4" fontId="4" fillId="0" borderId="35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left" vertical="center" wrapText="1"/>
    </xf>
    <xf numFmtId="4" fontId="7" fillId="2" borderId="3" xfId="0" applyNumberFormat="1" applyFont="1" applyFill="1" applyBorder="1" applyAlignment="1">
      <alignment vertical="center" wrapText="1"/>
    </xf>
    <xf numFmtId="4" fontId="7" fillId="0" borderId="3" xfId="0" applyNumberFormat="1" applyFont="1" applyFill="1" applyBorder="1" applyAlignment="1">
      <alignment vertical="center" wrapText="1"/>
    </xf>
    <xf numFmtId="0" fontId="4" fillId="0" borderId="35" xfId="0" applyFont="1" applyFill="1" applyBorder="1" applyAlignment="1">
      <alignment horizontal="left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40" xfId="0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4" fontId="3" fillId="3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top" wrapText="1"/>
    </xf>
    <xf numFmtId="0" fontId="3" fillId="3" borderId="9" xfId="0" applyFont="1" applyFill="1" applyBorder="1" applyAlignment="1">
      <alignment vertical="center"/>
    </xf>
    <xf numFmtId="4" fontId="3" fillId="3" borderId="9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4" fontId="7" fillId="2" borderId="29" xfId="0" applyNumberFormat="1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4" fontId="7" fillId="2" borderId="29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vertical="center"/>
    </xf>
    <xf numFmtId="4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4" fontId="3" fillId="3" borderId="29" xfId="0" applyNumberFormat="1" applyFont="1" applyFill="1" applyBorder="1" applyAlignment="1">
      <alignment horizontal="center"/>
    </xf>
    <xf numFmtId="0" fontId="3" fillId="3" borderId="29" xfId="0" applyFont="1" applyFill="1" applyBorder="1" applyAlignment="1"/>
    <xf numFmtId="0" fontId="4" fillId="0" borderId="43" xfId="0" applyFont="1" applyFill="1" applyBorder="1" applyAlignment="1">
      <alignment horizontal="center" vertical="center"/>
    </xf>
    <xf numFmtId="4" fontId="3" fillId="3" borderId="31" xfId="0" applyNumberFormat="1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14" fontId="4" fillId="0" borderId="35" xfId="0" applyNumberFormat="1" applyFont="1" applyFill="1" applyBorder="1" applyAlignment="1">
      <alignment horizontal="center" vertical="center" wrapText="1"/>
    </xf>
    <xf numFmtId="14" fontId="4" fillId="0" borderId="39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2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4" fontId="4" fillId="0" borderId="22" xfId="0" applyNumberFormat="1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26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 wrapText="1"/>
    </xf>
    <xf numFmtId="14" fontId="4" fillId="0" borderId="27" xfId="0" applyNumberFormat="1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justify"/>
    </xf>
    <xf numFmtId="0" fontId="11" fillId="0" borderId="0" xfId="0" applyFont="1" applyFill="1"/>
    <xf numFmtId="0" fontId="1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3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left" vertical="center" wrapText="1"/>
    </xf>
    <xf numFmtId="14" fontId="4" fillId="0" borderId="12" xfId="0" applyNumberFormat="1" applyFont="1" applyFill="1" applyBorder="1" applyAlignment="1">
      <alignment horizontal="center" vertical="center" wrapText="1"/>
    </xf>
    <xf numFmtId="14" fontId="4" fillId="0" borderId="1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4" fontId="7" fillId="2" borderId="31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8" fillId="4" borderId="15" xfId="0" applyFont="1" applyFill="1" applyBorder="1"/>
    <xf numFmtId="0" fontId="8" fillId="4" borderId="25" xfId="0" applyFont="1" applyFill="1" applyBorder="1"/>
    <xf numFmtId="0" fontId="3" fillId="0" borderId="2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45" xfId="0" applyFont="1" applyFill="1" applyBorder="1" applyAlignment="1">
      <alignment horizontal="left" vertical="center"/>
    </xf>
    <xf numFmtId="0" fontId="3" fillId="3" borderId="45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4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4" fontId="7" fillId="0" borderId="8" xfId="0" applyNumberFormat="1" applyFont="1" applyFill="1" applyBorder="1" applyAlignment="1">
      <alignment horizontal="left" vertical="center" wrapText="1"/>
    </xf>
    <xf numFmtId="4" fontId="7" fillId="0" borderId="9" xfId="0" applyNumberFormat="1" applyFont="1" applyFill="1" applyBorder="1" applyAlignment="1">
      <alignment horizontal="left" vertical="center" wrapText="1"/>
    </xf>
    <xf numFmtId="0" fontId="3" fillId="3" borderId="43" xfId="0" applyFont="1" applyFill="1" applyBorder="1" applyAlignment="1">
      <alignment horizontal="left"/>
    </xf>
    <xf numFmtId="0" fontId="3" fillId="3" borderId="29" xfId="0" applyFont="1" applyFill="1" applyBorder="1" applyAlignment="1">
      <alignment horizontal="left"/>
    </xf>
    <xf numFmtId="0" fontId="3" fillId="3" borderId="44" xfId="0" applyFont="1" applyFill="1" applyBorder="1" applyAlignment="1">
      <alignment horizontal="left" vertical="center"/>
    </xf>
    <xf numFmtId="0" fontId="3" fillId="3" borderId="31" xfId="0" applyFont="1" applyFill="1" applyBorder="1" applyAlignment="1">
      <alignment horizontal="left" vertical="center"/>
    </xf>
    <xf numFmtId="0" fontId="3" fillId="0" borderId="48" xfId="0" applyFont="1" applyFill="1" applyBorder="1" applyAlignment="1">
      <alignment horizontal="left" vertical="center"/>
    </xf>
    <xf numFmtId="4" fontId="4" fillId="0" borderId="48" xfId="0" applyNumberFormat="1" applyFont="1" applyFill="1" applyBorder="1" applyAlignment="1">
      <alignment horizontal="center" vertical="center" wrapText="1"/>
    </xf>
    <xf numFmtId="14" fontId="4" fillId="0" borderId="48" xfId="0" applyNumberFormat="1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left" vertical="center" wrapText="1"/>
    </xf>
    <xf numFmtId="4" fontId="4" fillId="2" borderId="48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2" xfId="0" applyFont="1" applyBorder="1" applyAlignment="1">
      <alignment horizontal="left" vertical="top" wrapText="1"/>
    </xf>
    <xf numFmtId="0" fontId="7" fillId="5" borderId="43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horizontal="left" vertical="center"/>
    </xf>
    <xf numFmtId="0" fontId="7" fillId="5" borderId="44" xfId="0" applyFont="1" applyFill="1" applyBorder="1" applyAlignment="1">
      <alignment horizontal="left" vertical="center" wrapText="1"/>
    </xf>
    <xf numFmtId="0" fontId="7" fillId="5" borderId="3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4" fontId="3" fillId="2" borderId="48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mruColors>
      <color rgb="FFFFCCFF"/>
      <color rgb="FFFF99FF"/>
      <color rgb="FFCCECFF"/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693963</xdr:colOff>
      <xdr:row>3</xdr:row>
      <xdr:rowOff>108857</xdr:rowOff>
    </xdr:from>
    <xdr:to>
      <xdr:col>6</xdr:col>
      <xdr:colOff>9525</xdr:colOff>
      <xdr:row>7</xdr:row>
      <xdr:rowOff>13607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084488" y="108857"/>
          <a:ext cx="6583137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rebuchet MS" pitchFamily="34" charset="0"/>
          </a:endParaRPr>
        </a:p>
      </xdr:txBody>
    </xdr:sp>
    <xdr:clientData/>
  </xdr:twoCellAnchor>
  <xdr:twoCellAnchor>
    <xdr:from>
      <xdr:col>1</xdr:col>
      <xdr:colOff>609601</xdr:colOff>
      <xdr:row>3</xdr:row>
      <xdr:rowOff>66675</xdr:rowOff>
    </xdr:from>
    <xdr:to>
      <xdr:col>2</xdr:col>
      <xdr:colOff>3124201</xdr:colOff>
      <xdr:row>6</xdr:row>
      <xdr:rowOff>85725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895351" y="66675"/>
          <a:ext cx="49339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Trebuchet MS" pitchFamily="34" charset="0"/>
            </a:rPr>
            <a:t>MINISTERUL MUNCII,FAMILIEI, TINERETULUI ȘI SOLIDARITĂȚII SOCIALE</a:t>
          </a:r>
        </a:p>
        <a:p>
          <a:pPr algn="l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Trebuchet MS" pitchFamily="34" charset="0"/>
            </a:rPr>
            <a:t>INSPECŢIA MUNCII</a:t>
          </a:r>
          <a:endParaRPr lang="en-US" sz="1000" b="0" i="0" u="none" strike="noStrike" baseline="0">
            <a:solidFill>
              <a:srgbClr val="000000"/>
            </a:solidFill>
            <a:latin typeface="Trebuchet MS" pitchFamily="34" charset="0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rebuchet MS" pitchFamily="34" charset="0"/>
            </a:rPr>
            <a:t>INSPECTORATUL TERITORIAL DE MUNC</a:t>
          </a:r>
          <a:r>
            <a:rPr lang="ro-RO" sz="1000" b="0" i="0" u="none" strike="noStrike" baseline="0">
              <a:solidFill>
                <a:srgbClr val="000000"/>
              </a:solidFill>
              <a:latin typeface="Trebuchet MS" pitchFamily="34" charset="0"/>
            </a:rPr>
            <a:t>Ă</a:t>
          </a:r>
          <a:r>
            <a:rPr lang="en-US" sz="1000" b="0" i="0" u="none" strike="noStrike" baseline="0">
              <a:solidFill>
                <a:srgbClr val="000000"/>
              </a:solidFill>
              <a:latin typeface="Trebuchet MS" pitchFamily="34" charset="0"/>
            </a:rPr>
            <a:t> VRANCEA</a:t>
          </a:r>
          <a:endParaRPr lang="en-US" sz="1000" b="0" i="0" u="none" strike="noStrike" baseline="0">
            <a:solidFill>
              <a:srgbClr val="000000"/>
            </a:solidFill>
            <a:latin typeface="Trebuchet MS" pitchFamily="34" charset="0"/>
            <a:cs typeface="Times New Roman"/>
          </a:endParaRP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19050</xdr:colOff>
      <xdr:row>3</xdr:row>
      <xdr:rowOff>66675</xdr:rowOff>
    </xdr:from>
    <xdr:to>
      <xdr:col>1</xdr:col>
      <xdr:colOff>533400</xdr:colOff>
      <xdr:row>5</xdr:row>
      <xdr:rowOff>190499</xdr:rowOff>
    </xdr:to>
    <xdr:pic>
      <xdr:nvPicPr>
        <xdr:cNvPr id="7" name="Picture 1" descr="C:\Users\rodica.balta\Desktop\LOGO_guvern.jpg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66675"/>
          <a:ext cx="514350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1"/>
  <sheetViews>
    <sheetView tabSelected="1" topLeftCell="A17" zoomScaleNormal="100" zoomScaleSheetLayoutView="98" zoomScalePageLayoutView="106" workbookViewId="0">
      <selection activeCell="F47" sqref="F47"/>
    </sheetView>
  </sheetViews>
  <sheetFormatPr defaultRowHeight="15" x14ac:dyDescent="0.3"/>
  <cols>
    <col min="1" max="1" width="4.28515625" style="28" bestFit="1" customWidth="1"/>
    <col min="2" max="2" width="37.7109375" style="5" customWidth="1"/>
    <col min="3" max="3" width="47.28515625" style="5" bestFit="1" customWidth="1"/>
    <col min="4" max="4" width="12.42578125" style="5" customWidth="1"/>
    <col min="5" max="5" width="12.140625" style="5" bestFit="1" customWidth="1"/>
    <col min="6" max="6" width="12.28515625" style="5" bestFit="1" customWidth="1"/>
    <col min="7" max="7" width="14.140625" style="22" bestFit="1" customWidth="1"/>
    <col min="8" max="8" width="12.85546875" style="22" bestFit="1" customWidth="1"/>
    <col min="9" max="9" width="11.28515625" style="5" customWidth="1"/>
    <col min="10" max="10" width="13.28515625" style="5" customWidth="1"/>
    <col min="11" max="16384" width="9.140625" style="5"/>
  </cols>
  <sheetData>
    <row r="4" spans="1:9" x14ac:dyDescent="0.3">
      <c r="A4" s="1"/>
      <c r="B4" s="2"/>
      <c r="C4" s="2"/>
      <c r="D4" s="2"/>
      <c r="E4" s="2"/>
      <c r="F4" s="2"/>
      <c r="G4" s="72"/>
      <c r="H4" s="72"/>
      <c r="I4" s="4"/>
    </row>
    <row r="5" spans="1:9" x14ac:dyDescent="0.3">
      <c r="A5" s="1"/>
      <c r="B5" s="2"/>
      <c r="C5" s="3"/>
      <c r="D5" s="2"/>
      <c r="E5" s="2"/>
      <c r="G5" s="127" t="s">
        <v>73</v>
      </c>
      <c r="H5" s="127"/>
      <c r="I5" s="4"/>
    </row>
    <row r="6" spans="1:9" x14ac:dyDescent="0.3">
      <c r="A6" s="1"/>
      <c r="B6" s="4"/>
      <c r="C6" s="2"/>
      <c r="D6" s="2"/>
      <c r="E6" s="2"/>
      <c r="G6" s="127" t="s">
        <v>44</v>
      </c>
      <c r="H6" s="127"/>
    </row>
    <row r="7" spans="1:9" x14ac:dyDescent="0.3">
      <c r="A7" s="1"/>
      <c r="C7" s="2"/>
      <c r="D7" s="2"/>
      <c r="E7" s="2"/>
      <c r="G7" s="127" t="s">
        <v>78</v>
      </c>
      <c r="H7" s="127"/>
    </row>
    <row r="8" spans="1:9" x14ac:dyDescent="0.3">
      <c r="A8" s="1"/>
      <c r="B8" s="6" t="s">
        <v>93</v>
      </c>
      <c r="C8" s="2"/>
      <c r="D8" s="2"/>
      <c r="E8" s="2"/>
      <c r="F8" s="2"/>
    </row>
    <row r="9" spans="1:9" s="106" customFormat="1" ht="16.5" x14ac:dyDescent="0.3">
      <c r="A9" s="104"/>
      <c r="B9" s="107"/>
      <c r="C9" s="105"/>
      <c r="D9" s="105"/>
      <c r="E9" s="2"/>
      <c r="F9" s="2"/>
      <c r="G9" s="22"/>
      <c r="H9" s="22"/>
    </row>
    <row r="10" spans="1:9" s="106" customFormat="1" ht="16.5" x14ac:dyDescent="0.3">
      <c r="A10" s="104"/>
      <c r="B10" s="107"/>
      <c r="C10" s="105"/>
      <c r="D10" s="105"/>
      <c r="E10" s="2"/>
      <c r="F10" s="2"/>
      <c r="G10" s="22"/>
      <c r="H10" s="22"/>
    </row>
    <row r="11" spans="1:9" x14ac:dyDescent="0.3">
      <c r="A11" s="1"/>
      <c r="B11" s="8"/>
      <c r="C11" s="2"/>
      <c r="D11" s="2"/>
      <c r="E11" s="2"/>
      <c r="F11" s="2"/>
      <c r="G11" s="72"/>
      <c r="H11" s="7"/>
    </row>
    <row r="12" spans="1:9" ht="16.5" x14ac:dyDescent="0.3">
      <c r="A12" s="137" t="s">
        <v>92</v>
      </c>
      <c r="B12" s="137"/>
      <c r="C12" s="137"/>
      <c r="D12" s="137"/>
      <c r="E12" s="137"/>
      <c r="F12" s="137"/>
      <c r="G12" s="137"/>
      <c r="H12" s="137"/>
      <c r="I12" s="9"/>
    </row>
    <row r="13" spans="1:9" ht="16.5" x14ac:dyDescent="0.3">
      <c r="A13" s="137" t="s">
        <v>50</v>
      </c>
      <c r="B13" s="137"/>
      <c r="C13" s="137"/>
      <c r="D13" s="137"/>
      <c r="E13" s="137"/>
      <c r="F13" s="137"/>
      <c r="G13" s="137"/>
      <c r="H13" s="137"/>
      <c r="I13" s="30"/>
    </row>
    <row r="14" spans="1:9" ht="15.75" thickBot="1" x14ac:dyDescent="0.35">
      <c r="A14" s="10"/>
      <c r="B14" s="10"/>
      <c r="C14" s="10"/>
      <c r="D14" s="10"/>
      <c r="E14" s="10"/>
      <c r="F14" s="10"/>
      <c r="G14" s="73"/>
      <c r="H14" s="73"/>
    </row>
    <row r="15" spans="1:9" ht="34.5" customHeight="1" x14ac:dyDescent="0.3">
      <c r="A15" s="145" t="s">
        <v>0</v>
      </c>
      <c r="B15" s="136" t="s">
        <v>46</v>
      </c>
      <c r="C15" s="128" t="s">
        <v>1</v>
      </c>
      <c r="D15" s="135" t="s">
        <v>75</v>
      </c>
      <c r="E15" s="136"/>
      <c r="F15" s="128" t="s">
        <v>48</v>
      </c>
      <c r="G15" s="128" t="s">
        <v>51</v>
      </c>
      <c r="H15" s="130" t="s">
        <v>49</v>
      </c>
    </row>
    <row r="16" spans="1:9" ht="27" customHeight="1" thickBot="1" x14ac:dyDescent="0.35">
      <c r="A16" s="146"/>
      <c r="B16" s="147"/>
      <c r="C16" s="129"/>
      <c r="D16" s="31" t="s">
        <v>47</v>
      </c>
      <c r="E16" s="56" t="s">
        <v>66</v>
      </c>
      <c r="F16" s="129"/>
      <c r="G16" s="129"/>
      <c r="H16" s="131"/>
    </row>
    <row r="17" spans="1:8" ht="17.25" customHeight="1" thickBot="1" x14ac:dyDescent="0.35">
      <c r="A17" s="132" t="s">
        <v>20</v>
      </c>
      <c r="B17" s="133"/>
      <c r="C17" s="133"/>
      <c r="D17" s="133"/>
      <c r="E17" s="133"/>
      <c r="F17" s="133"/>
      <c r="G17" s="133"/>
      <c r="H17" s="134"/>
    </row>
    <row r="18" spans="1:8" ht="17.25" customHeight="1" thickBot="1" x14ac:dyDescent="0.35">
      <c r="A18" s="155" t="s">
        <v>27</v>
      </c>
      <c r="B18" s="156"/>
      <c r="C18" s="156"/>
      <c r="D18" s="59">
        <f>D19+D25+D28+D32+D36+D32+D30</f>
        <v>218168.58000000002</v>
      </c>
      <c r="E18" s="59">
        <f>E19+E25+E28+E32+E36</f>
        <v>219755.6102</v>
      </c>
      <c r="F18" s="60"/>
      <c r="G18" s="74"/>
      <c r="H18" s="75"/>
    </row>
    <row r="19" spans="1:8" ht="18" customHeight="1" thickBot="1" x14ac:dyDescent="0.35">
      <c r="A19" s="148" t="s">
        <v>33</v>
      </c>
      <c r="B19" s="149"/>
      <c r="C19" s="149"/>
      <c r="D19" s="57">
        <f>SUM(D20:D22)</f>
        <v>14798.58</v>
      </c>
      <c r="E19" s="57">
        <f>SUM(E20:E22)</f>
        <v>17610.3102</v>
      </c>
      <c r="F19" s="58"/>
      <c r="G19" s="76"/>
      <c r="H19" s="77"/>
    </row>
    <row r="20" spans="1:8" s="108" customFormat="1" ht="30.75" thickBot="1" x14ac:dyDescent="0.3">
      <c r="A20" s="114">
        <v>1</v>
      </c>
      <c r="B20" s="43" t="s">
        <v>52</v>
      </c>
      <c r="C20" s="40" t="s">
        <v>74</v>
      </c>
      <c r="D20" s="33">
        <v>5138.58</v>
      </c>
      <c r="E20" s="33">
        <f>D20*1.19</f>
        <v>6114.9101999999993</v>
      </c>
      <c r="F20" s="33" t="s">
        <v>2</v>
      </c>
      <c r="G20" s="78">
        <v>45662</v>
      </c>
      <c r="H20" s="112">
        <v>45930</v>
      </c>
    </row>
    <row r="21" spans="1:8" s="108" customFormat="1" ht="15.75" thickBot="1" x14ac:dyDescent="0.3">
      <c r="A21" s="113">
        <v>2</v>
      </c>
      <c r="B21" s="14" t="s">
        <v>24</v>
      </c>
      <c r="C21" s="14" t="s">
        <v>69</v>
      </c>
      <c r="D21" s="11">
        <v>5880</v>
      </c>
      <c r="E21" s="33">
        <f>D21*1.19</f>
        <v>6997.2</v>
      </c>
      <c r="F21" s="11" t="s">
        <v>2</v>
      </c>
      <c r="G21" s="78">
        <v>45662</v>
      </c>
      <c r="H21" s="112">
        <v>45930</v>
      </c>
    </row>
    <row r="22" spans="1:8" s="108" customFormat="1" x14ac:dyDescent="0.25">
      <c r="A22" s="113">
        <v>3</v>
      </c>
      <c r="B22" s="14" t="s">
        <v>80</v>
      </c>
      <c r="C22" s="14" t="s">
        <v>81</v>
      </c>
      <c r="D22" s="11">
        <v>3780</v>
      </c>
      <c r="E22" s="33">
        <f>D22*1.19</f>
        <v>4498.2</v>
      </c>
      <c r="F22" s="11" t="s">
        <v>2</v>
      </c>
      <c r="G22" s="78">
        <v>45662</v>
      </c>
      <c r="H22" s="112">
        <v>45930</v>
      </c>
    </row>
    <row r="23" spans="1:8" ht="15.75" customHeight="1" thickBot="1" x14ac:dyDescent="0.35">
      <c r="A23" s="150" t="s">
        <v>21</v>
      </c>
      <c r="B23" s="151"/>
      <c r="C23" s="152"/>
      <c r="D23" s="57">
        <f>SUM(D24:D24)</f>
        <v>0</v>
      </c>
      <c r="E23" s="57">
        <f>SUM(E24:E24)</f>
        <v>0</v>
      </c>
      <c r="F23" s="33"/>
      <c r="G23" s="78"/>
      <c r="H23" s="79"/>
    </row>
    <row r="24" spans="1:8" ht="15.75" thickBot="1" x14ac:dyDescent="0.35">
      <c r="A24" s="36">
        <v>4</v>
      </c>
      <c r="B24" s="37" t="s">
        <v>53</v>
      </c>
      <c r="C24" s="40" t="s">
        <v>70</v>
      </c>
      <c r="D24" s="33">
        <v>0</v>
      </c>
      <c r="E24" s="33">
        <v>0</v>
      </c>
      <c r="F24" s="11" t="s">
        <v>2</v>
      </c>
      <c r="G24" s="78">
        <v>45662</v>
      </c>
      <c r="H24" s="112">
        <v>45930</v>
      </c>
    </row>
    <row r="25" spans="1:8" ht="15.75" thickBot="1" x14ac:dyDescent="0.35">
      <c r="A25" s="153" t="s">
        <v>22</v>
      </c>
      <c r="B25" s="154"/>
      <c r="C25" s="154"/>
      <c r="D25" s="41">
        <f>SUM(D26:D27)</f>
        <v>51900</v>
      </c>
      <c r="E25" s="41">
        <f>SUM(E26:E27)</f>
        <v>61761</v>
      </c>
      <c r="F25" s="58"/>
      <c r="G25" s="76"/>
      <c r="H25" s="77"/>
    </row>
    <row r="26" spans="1:8" x14ac:dyDescent="0.3">
      <c r="A26" s="36">
        <v>5</v>
      </c>
      <c r="B26" s="37" t="s">
        <v>42</v>
      </c>
      <c r="C26" s="40" t="s">
        <v>71</v>
      </c>
      <c r="D26" s="33">
        <v>24500</v>
      </c>
      <c r="E26" s="33">
        <f>D26*1.19</f>
        <v>29155</v>
      </c>
      <c r="F26" s="33" t="s">
        <v>2</v>
      </c>
      <c r="G26" s="78">
        <v>45662</v>
      </c>
      <c r="H26" s="79">
        <v>46022</v>
      </c>
    </row>
    <row r="27" spans="1:8" ht="15.75" thickBot="1" x14ac:dyDescent="0.35">
      <c r="A27" s="16">
        <v>6</v>
      </c>
      <c r="B27" s="34" t="s">
        <v>43</v>
      </c>
      <c r="C27" s="35" t="s">
        <v>72</v>
      </c>
      <c r="D27" s="32">
        <v>27400</v>
      </c>
      <c r="E27" s="33">
        <f>D27*1.19</f>
        <v>32606</v>
      </c>
      <c r="F27" s="32" t="s">
        <v>2</v>
      </c>
      <c r="G27" s="78">
        <v>45662</v>
      </c>
      <c r="H27" s="79">
        <v>46022</v>
      </c>
    </row>
    <row r="28" spans="1:8" ht="15.75" thickBot="1" x14ac:dyDescent="0.35">
      <c r="A28" s="153" t="s">
        <v>23</v>
      </c>
      <c r="B28" s="154"/>
      <c r="C28" s="154"/>
      <c r="D28" s="41">
        <f>SUM(D29:D29)</f>
        <v>7500</v>
      </c>
      <c r="E28" s="41">
        <f>SUM(E29:E29)</f>
        <v>8925</v>
      </c>
      <c r="F28" s="42"/>
      <c r="G28" s="82"/>
      <c r="H28" s="83"/>
    </row>
    <row r="29" spans="1:8" ht="15.75" thickBot="1" x14ac:dyDescent="0.35">
      <c r="A29" s="44">
        <v>7</v>
      </c>
      <c r="B29" s="45" t="s">
        <v>54</v>
      </c>
      <c r="C29" s="46" t="s">
        <v>45</v>
      </c>
      <c r="D29" s="47">
        <v>7500</v>
      </c>
      <c r="E29" s="47">
        <f>D29*1.19</f>
        <v>8925</v>
      </c>
      <c r="F29" s="47" t="s">
        <v>2</v>
      </c>
      <c r="G29" s="84">
        <v>45662</v>
      </c>
      <c r="H29" s="85">
        <v>46022</v>
      </c>
    </row>
    <row r="30" spans="1:8" ht="15.75" thickBot="1" x14ac:dyDescent="0.35">
      <c r="A30" s="165" t="s">
        <v>100</v>
      </c>
      <c r="B30" s="165"/>
      <c r="C30" s="165"/>
      <c r="D30" s="180">
        <v>18000</v>
      </c>
      <c r="E30" s="170">
        <f>E31</f>
        <v>21420</v>
      </c>
      <c r="F30" s="166"/>
      <c r="G30" s="167"/>
      <c r="H30" s="167"/>
    </row>
    <row r="31" spans="1:8" ht="28.5" customHeight="1" thickBot="1" x14ac:dyDescent="0.35">
      <c r="A31" s="168">
        <v>8</v>
      </c>
      <c r="B31" s="169" t="s">
        <v>101</v>
      </c>
      <c r="C31" s="169" t="s">
        <v>102</v>
      </c>
      <c r="D31" s="166">
        <v>18000</v>
      </c>
      <c r="E31" s="166">
        <f>D31*1.19</f>
        <v>21420</v>
      </c>
      <c r="F31" s="47" t="s">
        <v>2</v>
      </c>
      <c r="G31" s="84">
        <v>45662</v>
      </c>
      <c r="H31" s="85">
        <v>46022</v>
      </c>
    </row>
    <row r="32" spans="1:8" ht="15.75" thickBot="1" x14ac:dyDescent="0.35">
      <c r="A32" s="153" t="s">
        <v>3</v>
      </c>
      <c r="B32" s="154"/>
      <c r="C32" s="154"/>
      <c r="D32" s="41">
        <f>SUM(D33:D35)</f>
        <v>9500</v>
      </c>
      <c r="E32" s="41">
        <f>SUM(E33:E34)</f>
        <v>4165</v>
      </c>
      <c r="F32" s="42"/>
      <c r="G32" s="82"/>
      <c r="H32" s="83"/>
    </row>
    <row r="33" spans="1:8" ht="15.75" thickBot="1" x14ac:dyDescent="0.35">
      <c r="A33" s="114">
        <v>9</v>
      </c>
      <c r="B33" s="110" t="s">
        <v>55</v>
      </c>
      <c r="C33" s="110" t="s">
        <v>35</v>
      </c>
      <c r="D33" s="125">
        <v>1500</v>
      </c>
      <c r="E33" s="171">
        <f>D33*1.19</f>
        <v>1785</v>
      </c>
      <c r="F33" s="125" t="s">
        <v>2</v>
      </c>
      <c r="G33" s="111">
        <v>45662</v>
      </c>
      <c r="H33" s="112">
        <v>46022</v>
      </c>
    </row>
    <row r="34" spans="1:8" ht="30" x14ac:dyDescent="0.3">
      <c r="A34" s="126">
        <v>10</v>
      </c>
      <c r="B34" s="14" t="s">
        <v>4</v>
      </c>
      <c r="C34" s="14" t="s">
        <v>34</v>
      </c>
      <c r="D34" s="11">
        <v>2000</v>
      </c>
      <c r="E34" s="125">
        <f t="shared" ref="E34:E35" si="0">D34*1.19</f>
        <v>2380</v>
      </c>
      <c r="F34" s="11" t="s">
        <v>2</v>
      </c>
      <c r="G34" s="80">
        <v>45662</v>
      </c>
      <c r="H34" s="81">
        <v>46022</v>
      </c>
    </row>
    <row r="35" spans="1:8" ht="15.75" thickBot="1" x14ac:dyDescent="0.35">
      <c r="A35" s="52">
        <v>11</v>
      </c>
      <c r="B35" s="12" t="s">
        <v>94</v>
      </c>
      <c r="C35" s="12" t="s">
        <v>99</v>
      </c>
      <c r="D35" s="13">
        <v>6000</v>
      </c>
      <c r="E35" s="13">
        <f t="shared" si="0"/>
        <v>7140</v>
      </c>
      <c r="F35" s="13" t="s">
        <v>2</v>
      </c>
      <c r="G35" s="98">
        <v>45662</v>
      </c>
      <c r="H35" s="99">
        <v>46022</v>
      </c>
    </row>
    <row r="36" spans="1:8" ht="15.75" thickBot="1" x14ac:dyDescent="0.35">
      <c r="A36" s="159" t="s">
        <v>5</v>
      </c>
      <c r="B36" s="160"/>
      <c r="C36" s="160"/>
      <c r="D36" s="41">
        <f>SUM(D37:D47)</f>
        <v>106970</v>
      </c>
      <c r="E36" s="38">
        <f>SUM(E37:E47)</f>
        <v>127294.3</v>
      </c>
      <c r="F36" s="39"/>
      <c r="G36" s="86"/>
      <c r="H36" s="87"/>
    </row>
    <row r="37" spans="1:8" x14ac:dyDescent="0.3">
      <c r="A37" s="114">
        <v>12</v>
      </c>
      <c r="B37" s="110" t="s">
        <v>6</v>
      </c>
      <c r="C37" s="172" t="s">
        <v>56</v>
      </c>
      <c r="D37" s="125">
        <v>30000</v>
      </c>
      <c r="E37" s="125">
        <f>D37*1.19</f>
        <v>35700</v>
      </c>
      <c r="F37" s="125" t="s">
        <v>2</v>
      </c>
      <c r="G37" s="111">
        <v>45662</v>
      </c>
      <c r="H37" s="112">
        <v>46022</v>
      </c>
    </row>
    <row r="38" spans="1:8" ht="45" customHeight="1" x14ac:dyDescent="0.3">
      <c r="A38" s="126">
        <v>13</v>
      </c>
      <c r="B38" s="14" t="s">
        <v>59</v>
      </c>
      <c r="C38" s="15" t="s">
        <v>60</v>
      </c>
      <c r="D38" s="11">
        <v>10620</v>
      </c>
      <c r="E38" s="11">
        <f t="shared" ref="E38:E47" si="1">D38*1.19</f>
        <v>12637.8</v>
      </c>
      <c r="F38" s="11" t="s">
        <v>2</v>
      </c>
      <c r="G38" s="80">
        <v>45662</v>
      </c>
      <c r="H38" s="81">
        <v>46022</v>
      </c>
    </row>
    <row r="39" spans="1:8" ht="45" customHeight="1" x14ac:dyDescent="0.3">
      <c r="A39" s="126">
        <v>14</v>
      </c>
      <c r="B39" s="14" t="s">
        <v>82</v>
      </c>
      <c r="C39" s="173" t="s">
        <v>83</v>
      </c>
      <c r="D39" s="11">
        <v>50500</v>
      </c>
      <c r="E39" s="11">
        <f t="shared" si="1"/>
        <v>60095</v>
      </c>
      <c r="F39" s="11" t="s">
        <v>2</v>
      </c>
      <c r="G39" s="80">
        <v>45662</v>
      </c>
      <c r="H39" s="81">
        <v>46022</v>
      </c>
    </row>
    <row r="40" spans="1:8" x14ac:dyDescent="0.3">
      <c r="A40" s="126">
        <v>15</v>
      </c>
      <c r="B40" s="14" t="s">
        <v>61</v>
      </c>
      <c r="C40" s="14" t="s">
        <v>62</v>
      </c>
      <c r="D40" s="11">
        <v>700</v>
      </c>
      <c r="E40" s="11">
        <f t="shared" si="1"/>
        <v>833</v>
      </c>
      <c r="F40" s="11" t="s">
        <v>2</v>
      </c>
      <c r="G40" s="80">
        <v>45662</v>
      </c>
      <c r="H40" s="81">
        <v>46022</v>
      </c>
    </row>
    <row r="41" spans="1:8" ht="45" x14ac:dyDescent="0.3">
      <c r="A41" s="126">
        <v>16</v>
      </c>
      <c r="B41" s="14" t="s">
        <v>63</v>
      </c>
      <c r="C41" s="14" t="s">
        <v>36</v>
      </c>
      <c r="D41" s="11">
        <v>8000</v>
      </c>
      <c r="E41" s="11">
        <f t="shared" si="1"/>
        <v>9520</v>
      </c>
      <c r="F41" s="11" t="s">
        <v>2</v>
      </c>
      <c r="G41" s="80">
        <v>45662</v>
      </c>
      <c r="H41" s="81">
        <v>46022</v>
      </c>
    </row>
    <row r="42" spans="1:8" ht="30" x14ac:dyDescent="0.3">
      <c r="A42" s="126">
        <v>17</v>
      </c>
      <c r="B42" s="14" t="s">
        <v>64</v>
      </c>
      <c r="C42" s="14" t="s">
        <v>65</v>
      </c>
      <c r="D42" s="11">
        <v>500</v>
      </c>
      <c r="E42" s="11">
        <f t="shared" si="1"/>
        <v>595</v>
      </c>
      <c r="F42" s="11" t="s">
        <v>2</v>
      </c>
      <c r="G42" s="80">
        <v>45662</v>
      </c>
      <c r="H42" s="81">
        <v>46022</v>
      </c>
    </row>
    <row r="43" spans="1:8" ht="30" x14ac:dyDescent="0.3">
      <c r="A43" s="126">
        <v>18</v>
      </c>
      <c r="B43" s="14" t="s">
        <v>57</v>
      </c>
      <c r="C43" s="15" t="s">
        <v>58</v>
      </c>
      <c r="D43" s="11">
        <v>3000</v>
      </c>
      <c r="E43" s="11">
        <f t="shared" si="1"/>
        <v>3570</v>
      </c>
      <c r="F43" s="11" t="s">
        <v>2</v>
      </c>
      <c r="G43" s="80">
        <v>45662</v>
      </c>
      <c r="H43" s="81">
        <v>46022</v>
      </c>
    </row>
    <row r="44" spans="1:8" ht="30.75" x14ac:dyDescent="0.3">
      <c r="A44" s="126">
        <v>19</v>
      </c>
      <c r="B44" s="14" t="s">
        <v>84</v>
      </c>
      <c r="C44" s="115" t="s">
        <v>85</v>
      </c>
      <c r="D44" s="11">
        <v>350</v>
      </c>
      <c r="E44" s="11">
        <f t="shared" si="1"/>
        <v>416.5</v>
      </c>
      <c r="F44" s="11" t="s">
        <v>2</v>
      </c>
      <c r="G44" s="80">
        <v>45662</v>
      </c>
      <c r="H44" s="81">
        <v>46022</v>
      </c>
    </row>
    <row r="45" spans="1:8" ht="30.75" x14ac:dyDescent="0.3">
      <c r="A45" s="126">
        <v>20</v>
      </c>
      <c r="B45" s="14" t="s">
        <v>86</v>
      </c>
      <c r="C45" s="115" t="s">
        <v>87</v>
      </c>
      <c r="D45" s="11">
        <v>2100</v>
      </c>
      <c r="E45" s="11">
        <f t="shared" si="1"/>
        <v>2499</v>
      </c>
      <c r="F45" s="11" t="s">
        <v>2</v>
      </c>
      <c r="G45" s="80">
        <v>45662</v>
      </c>
      <c r="H45" s="81">
        <v>46022</v>
      </c>
    </row>
    <row r="46" spans="1:8" ht="30.75" x14ac:dyDescent="0.3">
      <c r="A46" s="126">
        <v>21</v>
      </c>
      <c r="B46" s="14" t="s">
        <v>88</v>
      </c>
      <c r="C46" s="115" t="s">
        <v>89</v>
      </c>
      <c r="D46" s="11">
        <v>1000</v>
      </c>
      <c r="E46" s="11">
        <f t="shared" si="1"/>
        <v>1190</v>
      </c>
      <c r="F46" s="11" t="s">
        <v>2</v>
      </c>
      <c r="G46" s="80">
        <v>45662</v>
      </c>
      <c r="H46" s="81">
        <v>46022</v>
      </c>
    </row>
    <row r="47" spans="1:8" ht="46.5" thickBot="1" x14ac:dyDescent="0.35">
      <c r="A47" s="52">
        <v>22</v>
      </c>
      <c r="B47" s="12" t="s">
        <v>95</v>
      </c>
      <c r="C47" s="116" t="s">
        <v>96</v>
      </c>
      <c r="D47" s="13">
        <v>200</v>
      </c>
      <c r="E47" s="13">
        <f t="shared" si="1"/>
        <v>238</v>
      </c>
      <c r="F47" s="13" t="s">
        <v>2</v>
      </c>
      <c r="G47" s="98">
        <v>45662</v>
      </c>
      <c r="H47" s="99">
        <v>46022</v>
      </c>
    </row>
    <row r="48" spans="1:8" s="4" customFormat="1" ht="15.75" thickBot="1" x14ac:dyDescent="0.35">
      <c r="A48" s="157" t="s">
        <v>68</v>
      </c>
      <c r="B48" s="158"/>
      <c r="C48" s="158"/>
      <c r="D48" s="65">
        <f>+D49</f>
        <v>0</v>
      </c>
      <c r="E48" s="65">
        <f>+E49</f>
        <v>0</v>
      </c>
      <c r="F48" s="66"/>
      <c r="G48" s="88"/>
      <c r="H48" s="89"/>
    </row>
    <row r="49" spans="1:8" ht="30.75" thickBot="1" x14ac:dyDescent="0.35">
      <c r="A49" s="69">
        <v>23</v>
      </c>
      <c r="B49" s="48" t="s">
        <v>7</v>
      </c>
      <c r="C49" s="48" t="s">
        <v>37</v>
      </c>
      <c r="D49" s="49">
        <f t="shared" ref="D49" si="2">E49/121%</f>
        <v>0</v>
      </c>
      <c r="E49" s="49">
        <v>0</v>
      </c>
      <c r="F49" s="13" t="s">
        <v>2</v>
      </c>
      <c r="G49" s="98">
        <v>45662</v>
      </c>
      <c r="H49" s="99">
        <v>46022</v>
      </c>
    </row>
    <row r="50" spans="1:8" ht="15.75" thickBot="1" x14ac:dyDescent="0.35">
      <c r="A50" s="161" t="s">
        <v>30</v>
      </c>
      <c r="B50" s="162"/>
      <c r="C50" s="162"/>
      <c r="D50" s="67">
        <f>+D51</f>
        <v>0</v>
      </c>
      <c r="E50" s="67">
        <f>+E51</f>
        <v>0</v>
      </c>
      <c r="F50" s="68"/>
      <c r="G50" s="90"/>
      <c r="H50" s="91"/>
    </row>
    <row r="51" spans="1:8" s="4" customFormat="1" ht="15.75" thickBot="1" x14ac:dyDescent="0.35">
      <c r="A51" s="175" t="s">
        <v>8</v>
      </c>
      <c r="B51" s="176"/>
      <c r="C51" s="176"/>
      <c r="D51" s="63">
        <f>SUM(D52)</f>
        <v>0</v>
      </c>
      <c r="E51" s="63">
        <f>SUM(E52)</f>
        <v>0</v>
      </c>
      <c r="F51" s="64"/>
      <c r="G51" s="92"/>
      <c r="H51" s="93"/>
    </row>
    <row r="52" spans="1:8" ht="30.75" thickBot="1" x14ac:dyDescent="0.35">
      <c r="A52" s="61">
        <v>24</v>
      </c>
      <c r="B52" s="62" t="s">
        <v>9</v>
      </c>
      <c r="C52" s="46" t="s">
        <v>76</v>
      </c>
      <c r="D52" s="47">
        <f t="shared" ref="D52" si="3">E52/121%</f>
        <v>0</v>
      </c>
      <c r="E52" s="47">
        <v>0</v>
      </c>
      <c r="F52" s="13" t="s">
        <v>2</v>
      </c>
      <c r="G52" s="98">
        <v>45662</v>
      </c>
      <c r="H52" s="99">
        <v>46022</v>
      </c>
    </row>
    <row r="53" spans="1:8" ht="15.75" thickBot="1" x14ac:dyDescent="0.35">
      <c r="A53" s="138" t="s">
        <v>31</v>
      </c>
      <c r="B53" s="139"/>
      <c r="C53" s="143"/>
      <c r="D53" s="51">
        <f>+D54</f>
        <v>0</v>
      </c>
      <c r="E53" s="51">
        <f>+E54</f>
        <v>0</v>
      </c>
      <c r="F53" s="50"/>
      <c r="G53" s="94"/>
      <c r="H53" s="95"/>
    </row>
    <row r="54" spans="1:8" s="4" customFormat="1" ht="15.75" thickBot="1" x14ac:dyDescent="0.35">
      <c r="A54" s="140" t="s">
        <v>10</v>
      </c>
      <c r="B54" s="141"/>
      <c r="C54" s="142"/>
      <c r="D54" s="63">
        <f>SUM(D55)</f>
        <v>0</v>
      </c>
      <c r="E54" s="63">
        <f>SUM(E55)</f>
        <v>0</v>
      </c>
      <c r="F54" s="64"/>
      <c r="G54" s="92"/>
      <c r="H54" s="93"/>
    </row>
    <row r="55" spans="1:8" ht="15.75" thickBot="1" x14ac:dyDescent="0.35">
      <c r="A55" s="61">
        <v>25</v>
      </c>
      <c r="B55" s="62" t="s">
        <v>11</v>
      </c>
      <c r="C55" s="46" t="s">
        <v>38</v>
      </c>
      <c r="D55" s="47">
        <f t="shared" ref="D55" si="4">E55/121%</f>
        <v>0</v>
      </c>
      <c r="E55" s="47">
        <v>0</v>
      </c>
      <c r="F55" s="13" t="s">
        <v>2</v>
      </c>
      <c r="G55" s="98">
        <v>45662</v>
      </c>
      <c r="H55" s="99">
        <v>46022</v>
      </c>
    </row>
    <row r="56" spans="1:8" s="4" customFormat="1" ht="15.75" thickBot="1" x14ac:dyDescent="0.35">
      <c r="A56" s="138" t="s">
        <v>28</v>
      </c>
      <c r="B56" s="139"/>
      <c r="C56" s="143"/>
      <c r="D56" s="51">
        <f>+D57</f>
        <v>0</v>
      </c>
      <c r="E56" s="51">
        <f>+E57</f>
        <v>0</v>
      </c>
      <c r="F56" s="50"/>
      <c r="G56" s="94"/>
      <c r="H56" s="95"/>
    </row>
    <row r="57" spans="1:8" ht="30.75" thickBot="1" x14ac:dyDescent="0.35">
      <c r="A57" s="44">
        <v>26</v>
      </c>
      <c r="B57" s="45" t="s">
        <v>12</v>
      </c>
      <c r="C57" s="46" t="s">
        <v>39</v>
      </c>
      <c r="D57" s="47">
        <f t="shared" ref="D57" si="5">E57/121%</f>
        <v>0</v>
      </c>
      <c r="E57" s="47">
        <v>0</v>
      </c>
      <c r="F57" s="13" t="s">
        <v>2</v>
      </c>
      <c r="G57" s="98">
        <v>45662</v>
      </c>
      <c r="H57" s="99">
        <v>46022</v>
      </c>
    </row>
    <row r="58" spans="1:8" s="4" customFormat="1" ht="15.75" thickBot="1" x14ac:dyDescent="0.35">
      <c r="A58" s="138" t="s">
        <v>29</v>
      </c>
      <c r="B58" s="139"/>
      <c r="C58" s="139"/>
      <c r="D58" s="55">
        <f>+D59</f>
        <v>0</v>
      </c>
      <c r="E58" s="55">
        <f>+E59</f>
        <v>0</v>
      </c>
      <c r="F58" s="54"/>
      <c r="G58" s="96"/>
      <c r="H58" s="97"/>
    </row>
    <row r="59" spans="1:8" ht="30.75" thickBot="1" x14ac:dyDescent="0.35">
      <c r="A59" s="52">
        <v>27</v>
      </c>
      <c r="B59" s="12" t="s">
        <v>13</v>
      </c>
      <c r="C59" s="53" t="s">
        <v>40</v>
      </c>
      <c r="D59" s="13">
        <f t="shared" ref="D59" si="6">E59/121%</f>
        <v>0</v>
      </c>
      <c r="E59" s="13">
        <v>0</v>
      </c>
      <c r="F59" s="13" t="s">
        <v>2</v>
      </c>
      <c r="G59" s="98">
        <v>45662</v>
      </c>
      <c r="H59" s="99">
        <v>46022</v>
      </c>
    </row>
    <row r="60" spans="1:8" s="4" customFormat="1" ht="15.75" thickBot="1" x14ac:dyDescent="0.35">
      <c r="A60" s="138" t="s">
        <v>67</v>
      </c>
      <c r="B60" s="139"/>
      <c r="C60" s="139"/>
      <c r="D60" s="55">
        <f>D61+D62</f>
        <v>3350</v>
      </c>
      <c r="E60" s="55">
        <f>E61+E62</f>
        <v>3986.5</v>
      </c>
      <c r="F60" s="54"/>
      <c r="G60" s="96"/>
      <c r="H60" s="97"/>
    </row>
    <row r="61" spans="1:8" ht="15.75" thickBot="1" x14ac:dyDescent="0.35">
      <c r="A61" s="114">
        <v>28</v>
      </c>
      <c r="B61" s="110" t="s">
        <v>25</v>
      </c>
      <c r="C61" s="174" t="s">
        <v>26</v>
      </c>
      <c r="D61" s="125">
        <v>3000</v>
      </c>
      <c r="E61" s="125">
        <f>D61*1.19</f>
        <v>3570</v>
      </c>
      <c r="F61" s="13" t="s">
        <v>2</v>
      </c>
      <c r="G61" s="98">
        <v>45662</v>
      </c>
      <c r="H61" s="99">
        <v>46022</v>
      </c>
    </row>
    <row r="62" spans="1:8" ht="15.75" thickBot="1" x14ac:dyDescent="0.35">
      <c r="A62" s="52">
        <v>29</v>
      </c>
      <c r="B62" s="12" t="s">
        <v>97</v>
      </c>
      <c r="C62" s="53" t="s">
        <v>98</v>
      </c>
      <c r="D62" s="13">
        <v>350</v>
      </c>
      <c r="E62" s="13">
        <f>D62*1.19</f>
        <v>416.5</v>
      </c>
      <c r="F62" s="13" t="s">
        <v>2</v>
      </c>
      <c r="G62" s="98">
        <v>45662</v>
      </c>
      <c r="H62" s="99">
        <v>46022</v>
      </c>
    </row>
    <row r="63" spans="1:8" ht="15.75" thickBot="1" x14ac:dyDescent="0.35">
      <c r="A63" s="163" t="s">
        <v>32</v>
      </c>
      <c r="B63" s="164"/>
      <c r="C63" s="164"/>
      <c r="D63" s="70">
        <f>D64+D70</f>
        <v>207400</v>
      </c>
      <c r="E63" s="70">
        <f>E64+E70</f>
        <v>246806</v>
      </c>
      <c r="F63" s="71"/>
      <c r="G63" s="100"/>
      <c r="H63" s="101"/>
    </row>
    <row r="64" spans="1:8" s="4" customFormat="1" x14ac:dyDescent="0.3">
      <c r="A64" s="177" t="s">
        <v>14</v>
      </c>
      <c r="B64" s="178"/>
      <c r="C64" s="178"/>
      <c r="D64" s="117">
        <f>SUM(D65)</f>
        <v>5000</v>
      </c>
      <c r="E64" s="117">
        <f>E65</f>
        <v>5950</v>
      </c>
      <c r="F64" s="109"/>
      <c r="G64" s="118"/>
      <c r="H64" s="119"/>
    </row>
    <row r="65" spans="1:9" ht="30.75" thickBot="1" x14ac:dyDescent="0.35">
      <c r="A65" s="113">
        <v>30</v>
      </c>
      <c r="B65" s="14" t="s">
        <v>15</v>
      </c>
      <c r="C65" s="14" t="s">
        <v>41</v>
      </c>
      <c r="D65" s="11">
        <v>5000</v>
      </c>
      <c r="E65" s="11">
        <f>D65*1.19</f>
        <v>5950</v>
      </c>
      <c r="F65" s="13" t="s">
        <v>2</v>
      </c>
      <c r="G65" s="98">
        <v>45662</v>
      </c>
      <c r="H65" s="99">
        <v>46022</v>
      </c>
    </row>
    <row r="66" spans="1:9" s="4" customFormat="1" ht="15.75" hidden="1" customHeight="1" thickBot="1" x14ac:dyDescent="0.35">
      <c r="A66" s="144" t="s">
        <v>16</v>
      </c>
      <c r="B66" s="144"/>
      <c r="C66" s="144"/>
      <c r="D66" s="11">
        <f t="shared" ref="D66:D69" si="7">E66/121%</f>
        <v>0</v>
      </c>
      <c r="E66" s="120">
        <f>SUM(E67)</f>
        <v>0</v>
      </c>
      <c r="F66" s="121"/>
      <c r="G66" s="122"/>
      <c r="H66" s="122"/>
    </row>
    <row r="67" spans="1:9" hidden="1" x14ac:dyDescent="0.3">
      <c r="A67" s="113">
        <v>44</v>
      </c>
      <c r="B67" s="14" t="s">
        <v>77</v>
      </c>
      <c r="C67" s="14"/>
      <c r="D67" s="11">
        <f t="shared" si="7"/>
        <v>0</v>
      </c>
      <c r="E67" s="11">
        <v>0</v>
      </c>
      <c r="F67" s="11" t="s">
        <v>2</v>
      </c>
      <c r="G67" s="80">
        <v>46023</v>
      </c>
      <c r="H67" s="80">
        <v>46387</v>
      </c>
    </row>
    <row r="68" spans="1:9" s="4" customFormat="1" hidden="1" x14ac:dyDescent="0.3">
      <c r="A68" s="144" t="s">
        <v>17</v>
      </c>
      <c r="B68" s="144"/>
      <c r="C68" s="144"/>
      <c r="D68" s="11">
        <f t="shared" si="7"/>
        <v>0</v>
      </c>
      <c r="E68" s="120">
        <f>SUM(E69)</f>
        <v>0</v>
      </c>
      <c r="F68" s="121"/>
      <c r="G68" s="122"/>
      <c r="H68" s="122"/>
    </row>
    <row r="69" spans="1:9" hidden="1" x14ac:dyDescent="0.3">
      <c r="A69" s="113">
        <v>46</v>
      </c>
      <c r="B69" s="14" t="s">
        <v>18</v>
      </c>
      <c r="C69" s="123"/>
      <c r="D69" s="11">
        <f t="shared" si="7"/>
        <v>0</v>
      </c>
      <c r="E69" s="11">
        <v>0</v>
      </c>
      <c r="F69" s="11" t="s">
        <v>2</v>
      </c>
      <c r="G69" s="80">
        <v>46023</v>
      </c>
      <c r="H69" s="80">
        <v>46387</v>
      </c>
    </row>
    <row r="70" spans="1:9" x14ac:dyDescent="0.3">
      <c r="A70" s="179" t="s">
        <v>16</v>
      </c>
      <c r="B70" s="179"/>
      <c r="C70" s="179"/>
      <c r="D70" s="124">
        <f>D71</f>
        <v>202400</v>
      </c>
      <c r="E70" s="124">
        <f>E71</f>
        <v>240856</v>
      </c>
      <c r="F70" s="11"/>
      <c r="G70" s="80"/>
      <c r="H70" s="80"/>
    </row>
    <row r="71" spans="1:9" ht="30.75" thickBot="1" x14ac:dyDescent="0.35">
      <c r="A71" s="113">
        <v>31</v>
      </c>
      <c r="B71" s="14" t="s">
        <v>90</v>
      </c>
      <c r="C71" s="123" t="s">
        <v>91</v>
      </c>
      <c r="D71" s="11">
        <v>202400</v>
      </c>
      <c r="E71" s="11">
        <f>D71*1.19</f>
        <v>240856</v>
      </c>
      <c r="F71" s="13" t="s">
        <v>2</v>
      </c>
      <c r="G71" s="98">
        <v>45662</v>
      </c>
      <c r="H71" s="99">
        <v>46022</v>
      </c>
    </row>
    <row r="72" spans="1:9" x14ac:dyDescent="0.3">
      <c r="A72" s="17"/>
      <c r="C72" s="4"/>
      <c r="D72" s="18"/>
      <c r="E72" s="18"/>
      <c r="F72" s="4"/>
      <c r="G72" s="102"/>
      <c r="H72" s="102"/>
    </row>
    <row r="73" spans="1:9" s="22" customFormat="1" x14ac:dyDescent="0.3">
      <c r="A73" s="17"/>
      <c r="B73" s="19" t="s">
        <v>19</v>
      </c>
      <c r="C73" s="20"/>
      <c r="D73" s="21"/>
      <c r="E73" s="21"/>
      <c r="F73" s="21"/>
      <c r="G73" s="24"/>
      <c r="H73" s="24"/>
      <c r="I73" s="5"/>
    </row>
    <row r="74" spans="1:9" s="22" customFormat="1" x14ac:dyDescent="0.3">
      <c r="A74" s="17"/>
      <c r="B74" s="23" t="s">
        <v>79</v>
      </c>
      <c r="C74" s="20"/>
      <c r="D74" s="21"/>
      <c r="E74" s="21"/>
      <c r="F74" s="20"/>
      <c r="G74" s="24"/>
      <c r="H74" s="24"/>
      <c r="I74" s="5"/>
    </row>
    <row r="75" spans="1:9" s="22" customFormat="1" x14ac:dyDescent="0.3">
      <c r="A75" s="17"/>
      <c r="B75" s="23"/>
      <c r="C75" s="4"/>
      <c r="D75" s="25"/>
      <c r="E75" s="25"/>
      <c r="F75" s="4"/>
      <c r="G75" s="24"/>
      <c r="H75" s="24"/>
      <c r="I75" s="5"/>
    </row>
    <row r="76" spans="1:9" s="22" customFormat="1" x14ac:dyDescent="0.3">
      <c r="A76" s="17"/>
      <c r="B76" s="23"/>
      <c r="C76" s="24"/>
      <c r="D76" s="26"/>
      <c r="E76" s="27"/>
      <c r="F76" s="26"/>
      <c r="G76" s="103"/>
      <c r="H76" s="103"/>
      <c r="I76" s="5"/>
    </row>
    <row r="77" spans="1:9" s="22" customFormat="1" x14ac:dyDescent="0.3">
      <c r="A77" s="28"/>
      <c r="B77" s="5"/>
      <c r="C77" s="5"/>
      <c r="D77" s="5"/>
      <c r="E77" s="29"/>
      <c r="F77" s="5"/>
      <c r="I77" s="5"/>
    </row>
    <row r="79" spans="1:9" s="22" customFormat="1" x14ac:dyDescent="0.3">
      <c r="A79" s="28"/>
      <c r="B79" s="5"/>
      <c r="C79" s="5"/>
      <c r="D79" s="5"/>
      <c r="E79" s="5"/>
      <c r="F79" s="5"/>
      <c r="I79" s="5"/>
    </row>
    <row r="80" spans="1:9" s="22" customFormat="1" x14ac:dyDescent="0.3">
      <c r="A80" s="28"/>
      <c r="B80" s="5"/>
      <c r="C80" s="5"/>
      <c r="D80" s="5"/>
      <c r="E80" s="29"/>
      <c r="F80" s="5"/>
      <c r="I80" s="5"/>
    </row>
    <row r="81" spans="1:9" s="22" customFormat="1" x14ac:dyDescent="0.3">
      <c r="A81" s="28"/>
      <c r="B81" s="5"/>
      <c r="C81" s="5"/>
      <c r="D81" s="5"/>
      <c r="E81" s="5"/>
      <c r="F81" s="5"/>
      <c r="I81" s="5"/>
    </row>
  </sheetData>
  <mergeCells count="34">
    <mergeCell ref="A70:C70"/>
    <mergeCell ref="A30:C30"/>
    <mergeCell ref="A15:A16"/>
    <mergeCell ref="B15:B16"/>
    <mergeCell ref="C15:C16"/>
    <mergeCell ref="F15:F16"/>
    <mergeCell ref="A19:C19"/>
    <mergeCell ref="A23:C23"/>
    <mergeCell ref="A25:C25"/>
    <mergeCell ref="A18:C18"/>
    <mergeCell ref="A48:C48"/>
    <mergeCell ref="A28:C28"/>
    <mergeCell ref="A32:C32"/>
    <mergeCell ref="A36:C36"/>
    <mergeCell ref="A50:C50"/>
    <mergeCell ref="A56:C56"/>
    <mergeCell ref="A68:C68"/>
    <mergeCell ref="A60:C60"/>
    <mergeCell ref="A51:C51"/>
    <mergeCell ref="A54:C54"/>
    <mergeCell ref="A53:C53"/>
    <mergeCell ref="A66:C66"/>
    <mergeCell ref="A64:C64"/>
    <mergeCell ref="A63:C63"/>
    <mergeCell ref="A17:H17"/>
    <mergeCell ref="D15:E15"/>
    <mergeCell ref="A12:H12"/>
    <mergeCell ref="A13:H13"/>
    <mergeCell ref="A58:C58"/>
    <mergeCell ref="G7:H7"/>
    <mergeCell ref="G5:H5"/>
    <mergeCell ref="G6:H6"/>
    <mergeCell ref="G15:G16"/>
    <mergeCell ref="H15:H16"/>
  </mergeCells>
  <pageMargins left="0.31496062992125984" right="0.19685039370078741" top="0.48" bottom="0.38" header="0.19685039370078741" footer="0.11811023622047245"/>
  <pageSetup paperSize="9" scale="9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PAAP_achizitii dir_2025</vt:lpstr>
      <vt:lpstr>'Anexa PAAP_achizitii dir_2025'!Print_Titles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eu</cp:lastModifiedBy>
  <cp:lastPrinted>2026-07-22T07:49:11Z</cp:lastPrinted>
  <dcterms:created xsi:type="dcterms:W3CDTF">2022-11-14T11:25:47Z</dcterms:created>
  <dcterms:modified xsi:type="dcterms:W3CDTF">2026-08-24T09:53:07Z</dcterms:modified>
</cp:coreProperties>
</file>